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analclima-my.sharepoint.com/personal/colcx_canalclima_onmicrosoft_com/Documents/Documentos Gerencia ColCX/Interno COLCX/Guias COLCX/Riesgos de no permanencia/"/>
    </mc:Choice>
  </mc:AlternateContent>
  <xr:revisionPtr revIDLastSave="536" documentId="8_{F3DAAB8B-E998-4EC7-802B-1C019895643C}" xr6:coauthVersionLast="47" xr6:coauthVersionMax="47" xr10:uidLastSave="{617453E1-42D8-4403-885D-9C8FEA8E5050}"/>
  <bookViews>
    <workbookView xWindow="-108" yWindow="-108" windowWidth="23256" windowHeight="12456" activeTab="3" xr2:uid="{00000000-000D-0000-FFFF-FFFF00000000}"/>
  </bookViews>
  <sheets>
    <sheet name="Intro" sheetId="1" r:id="rId1"/>
    <sheet name="Calificación" sheetId="12" r:id="rId2"/>
    <sheet name="Evaluación de Riesgo" sheetId="11" r:id="rId3"/>
    <sheet name="Desripción de Riesgo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0" l="1"/>
  <c r="C5" i="10"/>
  <c r="B6" i="10"/>
  <c r="C6" i="10"/>
  <c r="B7" i="10"/>
  <c r="C7" i="10"/>
  <c r="B8" i="10"/>
  <c r="C8" i="10"/>
  <c r="A9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A18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A24" i="10"/>
  <c r="B24" i="10"/>
  <c r="C24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A33" i="10"/>
  <c r="B33" i="10"/>
  <c r="C33" i="10"/>
  <c r="B34" i="10"/>
  <c r="C34" i="10"/>
  <c r="B35" i="10"/>
  <c r="C35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A42" i="10"/>
  <c r="B42" i="10"/>
  <c r="C42" i="10"/>
  <c r="B43" i="10"/>
  <c r="C43" i="10"/>
  <c r="B44" i="10"/>
  <c r="C44" i="10"/>
  <c r="B45" i="10"/>
  <c r="C45" i="10"/>
  <c r="B46" i="10"/>
  <c r="C46" i="10"/>
  <c r="B47" i="10"/>
  <c r="C47" i="10"/>
  <c r="B48" i="10"/>
  <c r="C48" i="10"/>
  <c r="A49" i="10"/>
  <c r="B49" i="10"/>
  <c r="C49" i="10"/>
  <c r="B50" i="10"/>
  <c r="C50" i="10"/>
  <c r="B51" i="10"/>
  <c r="C51" i="10"/>
  <c r="B52" i="10"/>
  <c r="C52" i="10"/>
  <c r="B53" i="10"/>
  <c r="C53" i="10"/>
  <c r="B4" i="10"/>
  <c r="C4" i="10"/>
  <c r="A4" i="10"/>
  <c r="H44" i="11"/>
  <c r="I44" i="11" s="1"/>
  <c r="L61" i="11"/>
  <c r="H4" i="11"/>
  <c r="I4" i="11" s="1"/>
  <c r="H5" i="11"/>
  <c r="I5" i="11" s="1"/>
  <c r="H6" i="11"/>
  <c r="I6" i="11" s="1"/>
  <c r="H7" i="11"/>
  <c r="I7" i="11" s="1"/>
  <c r="H8" i="11"/>
  <c r="I8" i="11" s="1"/>
  <c r="H9" i="11"/>
  <c r="I9" i="11" s="1"/>
  <c r="H10" i="11"/>
  <c r="I10" i="11" s="1"/>
  <c r="H11" i="11"/>
  <c r="I11" i="11" s="1"/>
  <c r="H12" i="11"/>
  <c r="I12" i="11" s="1"/>
  <c r="H13" i="11"/>
  <c r="I13" i="11" s="1"/>
  <c r="H14" i="11"/>
  <c r="I14" i="11" s="1"/>
  <c r="H15" i="11"/>
  <c r="I15" i="11" s="1"/>
  <c r="H16" i="11"/>
  <c r="I16" i="11" s="1"/>
  <c r="H17" i="11"/>
  <c r="I17" i="11" s="1"/>
  <c r="H18" i="11"/>
  <c r="I18" i="11" s="1"/>
  <c r="H19" i="11"/>
  <c r="I19" i="11" s="1"/>
  <c r="H20" i="11"/>
  <c r="I20" i="11" s="1"/>
  <c r="H21" i="11"/>
  <c r="I21" i="11" s="1"/>
  <c r="H22" i="11"/>
  <c r="I22" i="11" s="1"/>
  <c r="H23" i="11"/>
  <c r="I23" i="11" s="1"/>
  <c r="H24" i="11"/>
  <c r="I24" i="11" s="1"/>
  <c r="H25" i="11"/>
  <c r="I25" i="11" s="1"/>
  <c r="H26" i="11"/>
  <c r="I26" i="11" s="1"/>
  <c r="H27" i="11"/>
  <c r="I27" i="11" s="1"/>
  <c r="H28" i="11"/>
  <c r="I28" i="11" s="1"/>
  <c r="H29" i="11"/>
  <c r="I29" i="11" s="1"/>
  <c r="H30" i="11"/>
  <c r="I30" i="11" s="1"/>
  <c r="H31" i="11"/>
  <c r="I31" i="11" s="1"/>
  <c r="H32" i="11"/>
  <c r="I32" i="11" s="1"/>
  <c r="H33" i="11"/>
  <c r="I33" i="11" s="1"/>
  <c r="H34" i="11"/>
  <c r="I34" i="11" s="1"/>
  <c r="H35" i="11"/>
  <c r="I35" i="11" s="1"/>
  <c r="H36" i="11"/>
  <c r="I36" i="11" s="1"/>
  <c r="H37" i="11"/>
  <c r="I37" i="11" s="1"/>
  <c r="H38" i="11"/>
  <c r="I38" i="11" s="1"/>
  <c r="H39" i="11"/>
  <c r="I39" i="11" s="1"/>
  <c r="H40" i="11"/>
  <c r="I40" i="11" s="1"/>
  <c r="H41" i="11"/>
  <c r="I41" i="11" s="1"/>
  <c r="H42" i="11"/>
  <c r="I42" i="11" s="1"/>
  <c r="H43" i="11"/>
  <c r="I43" i="11" s="1"/>
  <c r="H45" i="11"/>
  <c r="I45" i="11" s="1"/>
  <c r="H46" i="11"/>
  <c r="I46" i="11" s="1"/>
  <c r="H47" i="11"/>
  <c r="I47" i="11" s="1"/>
  <c r="H48" i="11"/>
  <c r="I48" i="11" s="1"/>
  <c r="H49" i="11"/>
  <c r="I49" i="11" s="1"/>
  <c r="H50" i="11"/>
  <c r="I50" i="11" s="1"/>
  <c r="H51" i="11"/>
  <c r="I51" i="11" s="1"/>
  <c r="H52" i="11"/>
  <c r="I52" i="11" s="1"/>
  <c r="H53" i="11"/>
  <c r="I53" i="11" s="1"/>
  <c r="H3" i="11"/>
  <c r="D56" i="11" l="1"/>
  <c r="K56" i="11" s="1"/>
  <c r="M56" i="11" s="1"/>
  <c r="D60" i="11"/>
  <c r="D59" i="11"/>
  <c r="D58" i="11"/>
  <c r="D57" i="11"/>
  <c r="K57" i="11" l="1"/>
  <c r="M57" i="11" s="1"/>
  <c r="K58" i="11"/>
  <c r="M58" i="11" s="1"/>
  <c r="K59" i="11"/>
  <c r="M59" i="11" s="1"/>
  <c r="K60" i="11"/>
  <c r="M60" i="11" s="1"/>
  <c r="M61" i="11" l="1"/>
  <c r="M62" i="11" l="1"/>
  <c r="D61" i="11"/>
</calcChain>
</file>

<file path=xl/sharedStrings.xml><?xml version="1.0" encoding="utf-8"?>
<sst xmlns="http://schemas.openxmlformats.org/spreadsheetml/2006/main" count="207" uniqueCount="142">
  <si>
    <t>Exposición</t>
  </si>
  <si>
    <t>Capacidad de adaptación</t>
  </si>
  <si>
    <t>Categoría</t>
  </si>
  <si>
    <t>Cambio climático</t>
  </si>
  <si>
    <t>Social</t>
  </si>
  <si>
    <t>Legal</t>
  </si>
  <si>
    <t>El objetivo de la guía y su herramienta es orientar al proponente de proyecto en la determinación de la reserva de no permanencia de su iniciativa de mitigación e incertidumbre, a través de las siguientes acciones:
a) Describir los riesgos asociados a proyectos de mitigación de sectores forestación, reforestación, bosques naturales y agricultura.
b) Cuantificar el efecto generado a nivel de proyecto para cada riesgo identificado, denominado reserva de no permanencia
c) Identificar acciones para la mitigación de los riesgos identificados</t>
  </si>
  <si>
    <t>Riesgo</t>
  </si>
  <si>
    <t>Sensibilidad</t>
  </si>
  <si>
    <t>Justificación</t>
  </si>
  <si>
    <t>Efecto</t>
  </si>
  <si>
    <t>Tipo de medida</t>
  </si>
  <si>
    <t>Medida</t>
  </si>
  <si>
    <t>Dimensión</t>
  </si>
  <si>
    <t>Subdimensión</t>
  </si>
  <si>
    <t>Corresponde a las dimensiones requeridas para la evaluación de vulnerabilidad y riesgo</t>
  </si>
  <si>
    <t>Categorías específicas de análisis dentro de las dimensiones</t>
  </si>
  <si>
    <t>Descripción del factor potencial generador de daños o efectos</t>
  </si>
  <si>
    <t>Resultado adverso esperado por la manifestación del riego descrito</t>
  </si>
  <si>
    <t>Tipo de acción abarcada por el proponente para gestionar el riesgo y su efecto central</t>
  </si>
  <si>
    <t>Descripción de la medida diseñada por el proponente para gestionar el riesgo y su efecto central</t>
  </si>
  <si>
    <t>Grado en que un sistema está presente en el área donde puede generarse una amenaza que afecte su integridad.</t>
  </si>
  <si>
    <t>Magnitud de los efectos generados en un sistema ante la manifestación de una amenaza</t>
  </si>
  <si>
    <t>Habilidad de un sistema para responder ante eventos adversos que puedan causar daño potencial</t>
  </si>
  <si>
    <t>Calificación del riesgo evaluado basado en la vulnerabilidad del proyecto</t>
  </si>
  <si>
    <t>Probabilidad de ocurrencia</t>
  </si>
  <si>
    <t>Resultados</t>
  </si>
  <si>
    <t>Riesgo Alto</t>
  </si>
  <si>
    <t>Riesgo Bajo</t>
  </si>
  <si>
    <t>Riesgo Muy Bajo</t>
  </si>
  <si>
    <t>Reserva de no permanencia</t>
  </si>
  <si>
    <t>Variables climáticas</t>
  </si>
  <si>
    <t>Capacidad de la amenaza que configura el riesgo para manifestarse en función del contexto</t>
  </si>
  <si>
    <t>Tenencia de la tierra</t>
  </si>
  <si>
    <t>Los propietarios no tienen control efectivo sobre los predios</t>
  </si>
  <si>
    <t>Mercado</t>
  </si>
  <si>
    <t>Financiación</t>
  </si>
  <si>
    <t>Ausencia de inversores para sostener el proyecto en el horizonte definido</t>
  </si>
  <si>
    <t>Aumento en los costos de verificación y certificación</t>
  </si>
  <si>
    <t>Aumento en los costos de implementación de actividades de proyecto</t>
  </si>
  <si>
    <t>Ingresos y costos</t>
  </si>
  <si>
    <t>Salvaguardas</t>
  </si>
  <si>
    <t>Conflictos</t>
  </si>
  <si>
    <t>Movilización</t>
  </si>
  <si>
    <t>Gestión de la información</t>
  </si>
  <si>
    <t>Capacidad técnica</t>
  </si>
  <si>
    <t>Degradación ecosistemica</t>
  </si>
  <si>
    <t>Uso de recursos</t>
  </si>
  <si>
    <t>Conflicto armado</t>
  </si>
  <si>
    <t>Administrativo</t>
  </si>
  <si>
    <t>El proyecto se enfrenta a perjuicios graves (cancelación o suspensión) debidos a la inestabilidad administrativa relacionada con los mercados de carbono en el país anfitrión</t>
  </si>
  <si>
    <t>Aumento de la presión en las áreas de fuga, perimetrales o  aledañas.</t>
  </si>
  <si>
    <t>Disputas en la tenencia de la tierra donde se desarrolla el proyecto</t>
  </si>
  <si>
    <t>Litigios abiertos sobre la titularidad del área que impiden su continuidad en el tiempo</t>
  </si>
  <si>
    <t>Institucional</t>
  </si>
  <si>
    <t>Afectación de las estructuras de gobernanza local identificadas previo y durante la ejecución de la iniciativa.</t>
  </si>
  <si>
    <t>El proyecto esta propenso a errores en los sistemas de control y estimación de reservas de carbono</t>
  </si>
  <si>
    <t>Integridad Ecologica</t>
  </si>
  <si>
    <t xml:space="preserve">Aparición de plagas y/o enfermedades </t>
  </si>
  <si>
    <t>Fragmentación del habitat o ecosistemas naturales asociado al proyecto de manera directa o indirecta</t>
  </si>
  <si>
    <t>Desplazamiento de grupos faunisticos y/o floristicos dada la implementación del proyecto</t>
  </si>
  <si>
    <t>Columna1</t>
  </si>
  <si>
    <t>Riesgo Moderado</t>
  </si>
  <si>
    <t xml:space="preserve">Categoria </t>
  </si>
  <si>
    <t>Rango</t>
  </si>
  <si>
    <t>Muy baja</t>
  </si>
  <si>
    <t>Baja</t>
  </si>
  <si>
    <t xml:space="preserve">Media </t>
  </si>
  <si>
    <t>Alta</t>
  </si>
  <si>
    <t>Muy alta</t>
  </si>
  <si>
    <t>Descripción</t>
  </si>
  <si>
    <t>Poco probable</t>
  </si>
  <si>
    <t>Posible, pero muy poco frecuente</t>
  </si>
  <si>
    <t>Ocasionalmente</t>
  </si>
  <si>
    <t>Puede ocurrir frecuentemente</t>
  </si>
  <si>
    <t>No existe en la zona del proyecto</t>
  </si>
  <si>
    <t>Presencia minima del riesgo</t>
  </si>
  <si>
    <t>Se esta expuesto de manera moderada</t>
  </si>
  <si>
    <t>Totalmente expuesto - Convive con la situación</t>
  </si>
  <si>
    <t>Expuesto de manera recurrente a esta situación</t>
  </si>
  <si>
    <t>No se sufren alteraciones o son minimas ante la aparición de la amenaza</t>
  </si>
  <si>
    <t>Imposible adaptarse ante esa amenaza</t>
  </si>
  <si>
    <t>Total adaptación, es decir puede responder sin inconvenientes</t>
  </si>
  <si>
    <t>Requiere esfuerzos muy significativos para poder estar cerca de adaptarse</t>
  </si>
  <si>
    <t>Puede responder con algunos esfuerzos minimos</t>
  </si>
  <si>
    <t xml:space="preserve">Necesita cambios pero son posibles </t>
  </si>
  <si>
    <r>
      <t xml:space="preserve">El riesgo de no permanencia es la probabilidad de pérdida de carbono capturado o reducido, afectando su existencia dentro de un periodo de tiempo específico. La manifestación de estas pérdidas puede llevar a la emisión del carbono, convirtiéndose en una reversión. La presente herramienta permitirá al desarrollador de proyecto identificar, evaluar y gestionar los riesgos de no permanencia dentro de su iniciativa.
La presente herramienta complementa la </t>
    </r>
    <r>
      <rPr>
        <i/>
        <sz val="10"/>
        <color theme="1"/>
        <rFont val="Montserrat"/>
      </rPr>
      <t>Guía de gestión de riesgos de no permanencia, reversiones e incertidumbre</t>
    </r>
    <r>
      <rPr>
        <sz val="10"/>
        <color theme="1"/>
        <rFont val="Montserrat"/>
      </rPr>
      <t>, así, el proponente debe seguir los lineamientos allí dispuestos y aplicar la presente herramienta para la calificación de sus riesgos.</t>
    </r>
  </si>
  <si>
    <t>La herramienta se compone de una evaluación cuali - cuantitativa de los riesgos asociados a las iniciativas de mitigación basado en la vulnerabilidad, la cual asigna el nivel de riesgo general del proyecto y determina la reserva de no permanencia para el periodo verificado. Su segundo componente es la justificación del riesgo, su posible efecto central, la determinación de las medidas para su mitigación y los compromisos basados en sus propias capacidades para minimizarlos a través del tiempo.
El proponente debe analizar  las siguientes dimensiones,:
a) Política
b) Económica
c) Social
d) Tecnica - Tecnológica
e) Ecológica - Ambiental
f) Legal
g) Cambio climático
Una vez reconocidas y analizadas las dimensiones, se debe realizar una descripción de los riesgos asociados y el nivel de vulnerabilidad del proyecto y sus actividades ante estos. Este análisis se fundamenta en la vulnerabilidad siendo una caracteristica que puede controlarse por el proponente para reducir la exposición, sensibilidad o aumentar su capacidad de adaptación.</t>
  </si>
  <si>
    <t>Va a ocurrir pronto o ya ha sucedido</t>
  </si>
  <si>
    <t>Las alteraciones no afectan al proyecto o su entorno</t>
  </si>
  <si>
    <t>Algunas  alteraciones que afectan al proyecto pero son posibles de gestionar</t>
  </si>
  <si>
    <t>Las alteraciones afectan al proyecto y con poca gestión</t>
  </si>
  <si>
    <t>Alteraciones graves que comprometen el proyecto, sin posibilidad de gestionar</t>
  </si>
  <si>
    <t>Riesgo Crítico</t>
  </si>
  <si>
    <r>
      <t xml:space="preserve">Capital insuficiente para sostener las actividades de monitoreo e </t>
    </r>
    <r>
      <rPr>
        <sz val="12"/>
        <color theme="1"/>
        <rFont val="Montserrat"/>
      </rPr>
      <t>implementación</t>
    </r>
    <r>
      <rPr>
        <sz val="12"/>
        <rFont val="Montserrat"/>
      </rPr>
      <t xml:space="preserve"> del proyecto</t>
    </r>
  </si>
  <si>
    <t>Las actividades de proyecto no se alinean con las metas del Plan de Desarrollo del país anfitrión</t>
  </si>
  <si>
    <t>La actividad de proyecto es consistentes con las actividades de la última Contribución Nacional Determinada (NDC) del país anfitrión.</t>
  </si>
  <si>
    <t>El proyecto se expone a cambios en los mecanismos de registro, verificación y control de proyectos de carbono en el pais anfitrión</t>
  </si>
  <si>
    <t>Eliminación de mecanismos de cooperación internacional, nacional o regional involucrados para la implementación de las actividades de proyecto</t>
  </si>
  <si>
    <t>Dependencia exclusiva de ingresos asociados a venta de créditos de carbono</t>
  </si>
  <si>
    <t>Barreras de comercialización de créditos de carbono en mercados internacionales</t>
  </si>
  <si>
    <t>El proyecto pierde su permanencia ante la disminución del valor de los créditos de carbono comercializables</t>
  </si>
  <si>
    <t>Incumplimiento de compromisos entre los participantes directos de la iniciativa de mitigación.</t>
  </si>
  <si>
    <t>Existencia de conflictos entre comunidades locales y/o actores involucrados en el proyecto</t>
  </si>
  <si>
    <t>Alteración de las tradiciones y cultura de la población participante</t>
  </si>
  <si>
    <t>El proyecto reduce su permanencia ante el cambio en las dinámicas de oferta y demanda del mercado nacional de carbono</t>
  </si>
  <si>
    <t>Ingresos basados en proyecciones de divisas extranjeras que pueden variar por dinámicas económicas regionales.</t>
  </si>
  <si>
    <t>El proyecto y su permanencia se ve perjudicado por la presencia de actores o grupos armados al margen de la ley en la región.</t>
  </si>
  <si>
    <t>El proyecto fomenta cambios en las dinámicas poblacionales debido a procesos de migración (emigración e inmigración) sobre el territorio</t>
  </si>
  <si>
    <t>El proyecto enfrenta dificultades en el diseño e implementación de sistemas MRV</t>
  </si>
  <si>
    <t>Las actualizaciones metodológicas del proyecto generan impactos en su permanencia</t>
  </si>
  <si>
    <t>Baja capacidad técnica para la implementación metodológica o de herramientas desarrolladas por el estandar</t>
  </si>
  <si>
    <t>Falta de actualización de equipos o insumos para la recolección de información - Obsolescencia tecnologica</t>
  </si>
  <si>
    <t>Dependencia exlusiva a equipos y/o proveedores especificos</t>
  </si>
  <si>
    <t>Acceso a tecnología</t>
  </si>
  <si>
    <t>Dificultad de acceso y/o actualización a tecnologías de vanguardia para el Monitoreo e implementación de la iniciativa</t>
  </si>
  <si>
    <t>Degradación ecosistemica asociada a la pérdida de diversidad en los ecosistemas por actividades directas o indirectas del proyecto.</t>
  </si>
  <si>
    <t>Aparición de dinámicas de erosión (fluvial, eolica o mecanica) que generan pérdidas (bioticas o economicas) en el proyecto</t>
  </si>
  <si>
    <t>Pérdida de información por trazabilidad digital o fisica limitada</t>
  </si>
  <si>
    <t>El proyecto emplea información por defecto, incompleta o con incertidumbre</t>
  </si>
  <si>
    <t>Proliferación de especies invasoras en el area del proyecto o aledañas</t>
  </si>
  <si>
    <t>El proyecto requiere cambios en las dinámicas ecosistémicas naturales de manera directa o indirecta (Alteración de ciclos, cambios de las asociaciones naturales, etc)</t>
  </si>
  <si>
    <t>Sobreexplotación de recursos para el establecimiento y operación del proyecto (Agua, fauna, bosque, etc)</t>
  </si>
  <si>
    <t>Contaminación indirecta de áreas naturales por el uso de agroquímicos</t>
  </si>
  <si>
    <t>Superposición de areas del proyecto con territorios colectivos o areas con otra categoria de protección que incompatibilicen su desarrollo o continuidad</t>
  </si>
  <si>
    <t>No hay delimitación clara de los linderos de predios y por ende de areas de proyecto</t>
  </si>
  <si>
    <t>Se desarrollan actividades ilícitas sobre el o los predios utilizados o a utilizar en el proyecto y esta(n) inmiscuido(s) en procesos juridicos que condicionan su desarrollo.</t>
  </si>
  <si>
    <t>Hay ocupaciones ilegales en los predios</t>
  </si>
  <si>
    <t>Pérdidas causadas por la aparición de incendios forestales</t>
  </si>
  <si>
    <t>Pérdidas causadas por desertificación</t>
  </si>
  <si>
    <t>Cambios en los periodos de estacionalidad o temporalidad de lluvias o sequias</t>
  </si>
  <si>
    <t>Pérdidas causadas por la aparición de Inundaciones</t>
  </si>
  <si>
    <t>Política</t>
  </si>
  <si>
    <t>Económica</t>
  </si>
  <si>
    <t>Técnico - Tecnológica</t>
  </si>
  <si>
    <t>Ecológica</t>
  </si>
  <si>
    <t>Delimitación</t>
  </si>
  <si>
    <t>Ocupación</t>
  </si>
  <si>
    <t>CC-PYO-F-42 Versión 1.0
26 de diciembre de 2025</t>
  </si>
  <si>
    <t>Evaluación de Riesgos</t>
  </si>
  <si>
    <t>Sustentación del riesgo identificado considerando extensión, alcance temporal. Indique las fuentes empleadas.</t>
  </si>
  <si>
    <t>CC-PYO-42 Herramienta de Evaluación de Riesgos De No Permanencia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</si>
</sst>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4"/>
      <color theme="0"/>
      <name val="Montserrat"/>
    </font>
    <font>
      <i/>
      <sz val="10"/>
      <color theme="1"/>
      <name val="Montserrat"/>
    </font>
    <font>
      <sz val="10"/>
      <color theme="1"/>
      <name val="Montserrat"/>
    </font>
    <font>
      <b/>
      <sz val="11"/>
      <color rgb="FFFFFFFF"/>
      <name val="Montserra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b/>
      <sz val="12"/>
      <color rgb="FFFFFFFF"/>
      <name val="Montserrat"/>
    </font>
    <font>
      <b/>
      <sz val="14"/>
      <name val="Montserrat"/>
    </font>
    <font>
      <sz val="14"/>
      <name val="Montserrat"/>
    </font>
    <font>
      <b/>
      <u/>
      <sz val="14"/>
      <name val="Montserrat"/>
    </font>
    <font>
      <i/>
      <sz val="12"/>
      <color theme="0" tint="-0.499984740745262"/>
      <name val="Calibri"/>
      <family val="2"/>
      <scheme val="minor"/>
    </font>
    <font>
      <sz val="12"/>
      <name val="Montserrat"/>
    </font>
    <font>
      <sz val="12"/>
      <color theme="1"/>
      <name val="Montserrat"/>
    </font>
    <font>
      <i/>
      <sz val="12"/>
      <color theme="1" tint="0.34998626667073579"/>
      <name val="Calibri"/>
      <family val="2"/>
      <scheme val="minor"/>
    </font>
    <font>
      <b/>
      <sz val="12"/>
      <name val="Montserrat"/>
    </font>
    <font>
      <sz val="12"/>
      <color theme="1"/>
      <name val="Calibri"/>
      <family val="2"/>
      <scheme val="minor"/>
    </font>
    <font>
      <b/>
      <sz val="16"/>
      <color rgb="FFFFFFFF"/>
      <name val="Montserrat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67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1" applyNumberFormat="1" applyFont="1" applyFill="1"/>
    <xf numFmtId="10" fontId="0" fillId="2" borderId="0" xfId="0" applyNumberFormat="1" applyFill="1"/>
    <xf numFmtId="164" fontId="0" fillId="2" borderId="0" xfId="0" applyNumberFormat="1" applyFill="1"/>
    <xf numFmtId="164" fontId="6" fillId="2" borderId="0" xfId="0" applyNumberFormat="1" applyFont="1" applyFill="1" applyAlignment="1">
      <alignment vertical="center"/>
    </xf>
    <xf numFmtId="0" fontId="0" fillId="6" borderId="0" xfId="0" applyFill="1"/>
    <xf numFmtId="0" fontId="7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5" fontId="0" fillId="2" borderId="0" xfId="1" applyNumberFormat="1" applyFont="1" applyFill="1"/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5" fillId="5" borderId="2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2" fillId="4" borderId="1" xfId="1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0" borderId="0" xfId="0" applyFont="1"/>
    <xf numFmtId="0" fontId="15" fillId="5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</cellXfs>
  <cellStyles count="2">
    <cellStyle name="Normal" xfId="0" builtinId="0"/>
    <cellStyle name="Porcentaje" xfId="1" builtinId="5"/>
  </cellStyles>
  <dxfs count="34">
    <dxf>
      <font>
        <strike val="0"/>
        <outline val="0"/>
        <shadow val="0"/>
        <u val="none"/>
        <vertAlign val="baseline"/>
        <sz val="12"/>
      </font>
      <alignment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</font>
      <alignment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</font>
      <alignment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</font>
      <alignment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2F2F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  <protection locked="1" hidden="0"/>
    </dxf>
    <dxf>
      <border outline="0">
        <top style="thin">
          <color theme="0" tint="-4.9989318521683403E-2"/>
        </top>
      </border>
    </dxf>
    <dxf>
      <font>
        <strike val="0"/>
        <outline val="0"/>
        <shadow val="0"/>
        <u val="none"/>
        <vertAlign val="baseline"/>
        <sz val="12"/>
      </font>
      <alignment textRotation="0" wrapText="1" indent="0" justifyLastLine="0" shrinkToFit="0" readingOrder="0"/>
      <protection locked="1" hidden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Montserrat"/>
        <scheme val="none"/>
      </font>
      <fill>
        <patternFill patternType="solid">
          <fgColor indexed="64"/>
          <bgColor rgb="FF0067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border outline="0">
        <top style="thin">
          <color rgb="FFF2F2F2"/>
        </top>
      </border>
    </dxf>
    <dxf>
      <border outline="0"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000000"/>
          <bgColor rgb="FFE2EFDA"/>
        </patternFill>
      </fill>
    </dxf>
    <dxf>
      <border outline="0">
        <bottom style="thin">
          <color rgb="FFF2F2F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Montserrat"/>
        <scheme val="none"/>
      </font>
      <fill>
        <patternFill patternType="solid">
          <fgColor indexed="64"/>
          <bgColor rgb="FF0067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</dxfs>
  <tableStyles count="0" defaultTableStyle="TableStyleMedium2" defaultPivotStyle="PivotStyleLight16"/>
  <colors>
    <mruColors>
      <color rgb="FF006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426720</xdr:colOff>
      <xdr:row>0</xdr:row>
      <xdr:rowOff>545431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B75740-D64B-EAD2-5E4E-E15A872EE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" y="0"/>
          <a:ext cx="1120140" cy="54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C014C9-E0E0-4B4D-B80D-08929AD1133C}" name="Tabla22" displayName="Tabla22" ref="A2:I53" totalsRowShown="0" headerRowDxfId="33" dataDxfId="31" headerRowBorderDxfId="32" tableBorderDxfId="30" totalsRowBorderDxfId="29">
  <autoFilter ref="A2:I53" xr:uid="{15AD541C-5527-4226-97BD-A8954ED6D195}"/>
  <tableColumns count="9">
    <tableColumn id="1" xr3:uid="{94599B8F-27CF-4B83-8E5F-8352984A5BBB}" name="Dimensión" dataDxfId="28" totalsRowDxfId="27"/>
    <tableColumn id="2" xr3:uid="{66DA1064-1E6F-4F59-960C-916B58839255}" name="Subdimensión" dataDxfId="26" totalsRowDxfId="25"/>
    <tableColumn id="3" xr3:uid="{C7DBECE1-ACB0-4AC9-9EF7-81A81C83742E}" name="Riesgo" dataDxfId="24" totalsRowDxfId="23"/>
    <tableColumn id="4" xr3:uid="{D10433EF-A527-4EB3-87A7-F65B8F53C509}" name="Probabilidad de ocurrencia" dataDxfId="22" totalsRowDxfId="21"/>
    <tableColumn id="5" xr3:uid="{1048011D-2A4D-497D-8BD5-7B47E6958E5A}" name="Exposición" dataDxfId="20" totalsRowDxfId="19"/>
    <tableColumn id="6" xr3:uid="{431E2307-6C94-4202-B22B-E1B352FA8AF0}" name="Sensibilidad" dataDxfId="18" totalsRowDxfId="17"/>
    <tableColumn id="7" xr3:uid="{7D137849-9B68-40DC-BFCF-951A4EC837FF}" name="Capacidad de adaptación" dataDxfId="16" totalsRowDxfId="15"/>
    <tableColumn id="9" xr3:uid="{1B81DFF4-A0E4-4D3F-B964-D33FC1B3C224}" name="Columna1" dataDxfId="14" totalsRowDxfId="13">
      <calculatedColumnFormula>(Tabla22[[#This Row],[Probabilidad de ocurrencia]]*(Tabla22[[#This Row],[Exposición]]+Tabla22[[#This Row],[Sensibilidad]]))/Tabla22[[#This Row],[Capacidad de adaptación]]</calculatedColumnFormula>
    </tableColumn>
    <tableColumn id="8" xr3:uid="{6C493D87-18C4-4D09-9C44-1EC546AC4C5F}" name="Categoría" dataDxfId="12" totalsRowDxfId="11">
      <calculatedColumnFormula>+((D3*E3*F3))/G3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967E0A-7274-4B02-86CB-962E3756D83F}" name="Tabla4" displayName="Tabla4" ref="A2:G53" totalsRowShown="0" headerRowDxfId="10" dataDxfId="8" headerRowBorderDxfId="9" tableBorderDxfId="7">
  <autoFilter ref="A2:G53" xr:uid="{C1967E0A-7274-4B02-86CB-962E3756D83F}"/>
  <tableColumns count="7">
    <tableColumn id="1" xr3:uid="{0ED79259-86B0-452A-9D43-D6025FD471FA}" name="Dimensión" dataDxfId="6"/>
    <tableColumn id="2" xr3:uid="{C5C9B856-4C0B-4B2D-A823-C540AD43B104}" name="Subdimensión" dataDxfId="5"/>
    <tableColumn id="3" xr3:uid="{643CD502-7094-4BA1-8D7D-086747AC2828}" name="Riesgo" dataDxfId="4"/>
    <tableColumn id="4" xr3:uid="{C2CA1DB2-84FF-4E30-9B4D-BD95FDD444E6}" name="Justificación" dataDxfId="3"/>
    <tableColumn id="5" xr3:uid="{E06B3B9C-4BD2-4925-BD4D-6328BE607F39}" name="Efecto" dataDxfId="2"/>
    <tableColumn id="6" xr3:uid="{973E769F-CE18-4B97-8A7A-503EA249CDA5}" name="Tipo de medida" dataDxfId="1"/>
    <tableColumn id="7" xr3:uid="{44A9CFB9-4D1B-4D23-9234-9797DCF1849C}" name="Medid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L44"/>
  <sheetViews>
    <sheetView zoomScaleNormal="100" workbookViewId="0">
      <selection activeCell="B2" sqref="B2:L10"/>
    </sheetView>
  </sheetViews>
  <sheetFormatPr baseColWidth="10" defaultColWidth="8.77734375" defaultRowHeight="14.4" x14ac:dyDescent="0.3"/>
  <cols>
    <col min="1" max="1" width="8.77734375" style="1"/>
    <col min="2" max="2" width="10.33203125" style="1" bestFit="1" customWidth="1"/>
    <col min="3" max="3" width="17.21875" style="1" bestFit="1" customWidth="1"/>
    <col min="4" max="8" width="8.77734375" style="1"/>
    <col min="9" max="9" width="10.33203125" style="1" bestFit="1" customWidth="1"/>
    <col min="10" max="10" width="8.77734375" style="1"/>
    <col min="11" max="11" width="10.5546875" style="1" customWidth="1"/>
    <col min="12" max="12" width="26" style="1" customWidth="1"/>
    <col min="13" max="16384" width="8.77734375" style="1"/>
  </cols>
  <sheetData>
    <row r="1" spans="2:12" ht="43.5" customHeight="1" x14ac:dyDescent="0.3">
      <c r="C1" s="55"/>
      <c r="D1" s="45" t="s">
        <v>141</v>
      </c>
      <c r="E1" s="45"/>
      <c r="F1" s="45"/>
      <c r="G1" s="45"/>
      <c r="H1" s="45"/>
      <c r="I1" s="45"/>
      <c r="J1" s="45"/>
      <c r="K1" s="45"/>
      <c r="L1" s="45"/>
    </row>
    <row r="2" spans="2:12" x14ac:dyDescent="0.3">
      <c r="B2" s="47" t="s">
        <v>86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2" x14ac:dyDescent="0.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2:12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2:12" x14ac:dyDescent="0.3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2:12" x14ac:dyDescent="0.3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2" x14ac:dyDescent="0.3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2:12" x14ac:dyDescent="0.3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2" x14ac:dyDescent="0.3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12" ht="32.4" customHeight="1" x14ac:dyDescent="0.3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2:12" x14ac:dyDescent="0.3">
      <c r="B11" s="47" t="s">
        <v>6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2:12" x14ac:dyDescent="0.3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2:12" x14ac:dyDescent="0.3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2:12" x14ac:dyDescent="0.3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2:12" x14ac:dyDescent="0.3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2:12" x14ac:dyDescent="0.3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2:12" x14ac:dyDescent="0.3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2:12" x14ac:dyDescent="0.3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2:12" x14ac:dyDescent="0.3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</row>
    <row r="20" spans="2:12" x14ac:dyDescent="0.3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</row>
    <row r="21" spans="2:12" x14ac:dyDescent="0.3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2:12" ht="22.8" customHeight="1" x14ac:dyDescent="0.3">
      <c r="B22" s="47" t="s">
        <v>87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2:12" x14ac:dyDescent="0.3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3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2:12" x14ac:dyDescent="0.3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2:12" x14ac:dyDescent="0.3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2:12" x14ac:dyDescent="0.3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2:12" x14ac:dyDescent="0.3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</row>
    <row r="29" spans="2:12" x14ac:dyDescent="0.3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2:12" x14ac:dyDescent="0.3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</row>
    <row r="31" spans="2:12" x14ac:dyDescent="0.3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</row>
    <row r="32" spans="2:12" x14ac:dyDescent="0.3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2:12" x14ac:dyDescent="0.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</row>
    <row r="34" spans="2:12" x14ac:dyDescent="0.3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2:12" x14ac:dyDescent="0.3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</row>
    <row r="36" spans="2:12" x14ac:dyDescent="0.3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</row>
    <row r="37" spans="2:12" x14ac:dyDescent="0.3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2:12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2:12" x14ac:dyDescent="0.3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2:12" x14ac:dyDescent="0.3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2:12" x14ac:dyDescent="0.3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2:12" ht="23.4" customHeight="1" x14ac:dyDescent="0.3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2:12" x14ac:dyDescent="0.3">
      <c r="B43" s="46" t="s">
        <v>138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2:12" ht="19.8" customHeight="1" x14ac:dyDescent="0.3"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</row>
  </sheetData>
  <sheetProtection algorithmName="SHA-512" hashValue="A/dn578PEeQX3qdV/WLZHCMh9MJlI6shRV26OFeno5oY6v+Bkt5aife4O0I7b8s9Ydxnq08yRa9ZXZnNzJz3Xg==" saltValue="9CE96oY2CPQBe5RBfgpf8g==" spinCount="100000" sheet="1" objects="1" scenarios="1"/>
  <mergeCells count="5">
    <mergeCell ref="B43:L44"/>
    <mergeCell ref="B2:L10"/>
    <mergeCell ref="B11:L21"/>
    <mergeCell ref="B22:L42"/>
    <mergeCell ref="D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4DE5-617C-4160-A8AF-B9CBD002A01A}">
  <dimension ref="A1:R13"/>
  <sheetViews>
    <sheetView zoomScale="80" zoomScaleNormal="80" workbookViewId="0">
      <selection activeCell="K10" sqref="K10"/>
    </sheetView>
  </sheetViews>
  <sheetFormatPr baseColWidth="10" defaultColWidth="0" defaultRowHeight="14.4" zeroHeight="1" x14ac:dyDescent="0.3"/>
  <cols>
    <col min="1" max="1" width="11.5546875" style="8" customWidth="1"/>
    <col min="2" max="2" width="23.21875" customWidth="1"/>
    <col min="3" max="3" width="30.77734375" customWidth="1"/>
    <col min="4" max="4" width="19.6640625" customWidth="1"/>
    <col min="5" max="5" width="11.5546875" style="8" customWidth="1"/>
    <col min="6" max="6" width="25" customWidth="1"/>
    <col min="7" max="7" width="33.5546875" customWidth="1"/>
    <col min="8" max="8" width="23.6640625" customWidth="1"/>
    <col min="9" max="9" width="11.5546875" style="8" customWidth="1"/>
    <col min="10" max="10" width="24.33203125" customWidth="1"/>
    <col min="11" max="11" width="35.109375" customWidth="1"/>
    <col min="12" max="12" width="23.21875" customWidth="1"/>
    <col min="13" max="13" width="11.5546875" style="8" customWidth="1"/>
    <col min="14" max="14" width="24.6640625" customWidth="1"/>
    <col min="15" max="15" width="35.44140625" customWidth="1"/>
    <col min="16" max="16" width="21.6640625" customWidth="1"/>
    <col min="17" max="17" width="11.5546875" style="8" customWidth="1"/>
    <col min="18" max="18" width="0" hidden="1" customWidth="1"/>
    <col min="19" max="16384" width="11.5546875" hidden="1"/>
  </cols>
  <sheetData>
    <row r="1" spans="2:16" s="8" customFormat="1" x14ac:dyDescent="0.3"/>
    <row r="2" spans="2:16" s="8" customFormat="1" x14ac:dyDescent="0.3"/>
    <row r="3" spans="2:16" s="8" customFormat="1" x14ac:dyDescent="0.3"/>
    <row r="4" spans="2:16" ht="16.8" x14ac:dyDescent="0.3">
      <c r="B4" s="48" t="s">
        <v>25</v>
      </c>
      <c r="C4" s="49"/>
      <c r="D4" s="49"/>
      <c r="F4" s="48" t="s">
        <v>0</v>
      </c>
      <c r="G4" s="49"/>
      <c r="H4" s="49"/>
      <c r="J4" s="48" t="s">
        <v>8</v>
      </c>
      <c r="K4" s="49"/>
      <c r="L4" s="49"/>
      <c r="N4" s="48" t="s">
        <v>1</v>
      </c>
      <c r="O4" s="49"/>
      <c r="P4" s="49"/>
    </row>
    <row r="5" spans="2:16" ht="16.8" x14ac:dyDescent="0.3">
      <c r="B5" s="9" t="s">
        <v>63</v>
      </c>
      <c r="C5" s="9" t="s">
        <v>70</v>
      </c>
      <c r="D5" s="9" t="s">
        <v>64</v>
      </c>
      <c r="F5" s="9" t="s">
        <v>63</v>
      </c>
      <c r="G5" s="9" t="s">
        <v>70</v>
      </c>
      <c r="H5" s="9" t="s">
        <v>64</v>
      </c>
      <c r="J5" s="9" t="s">
        <v>63</v>
      </c>
      <c r="K5" s="9" t="s">
        <v>70</v>
      </c>
      <c r="L5" s="9" t="s">
        <v>64</v>
      </c>
      <c r="N5" s="9" t="s">
        <v>63</v>
      </c>
      <c r="O5" s="9" t="s">
        <v>70</v>
      </c>
      <c r="P5" s="9" t="s">
        <v>64</v>
      </c>
    </row>
    <row r="6" spans="2:16" ht="50.4" x14ac:dyDescent="0.3">
      <c r="B6" s="10" t="s">
        <v>65</v>
      </c>
      <c r="C6" s="11" t="s">
        <v>71</v>
      </c>
      <c r="D6" s="11">
        <v>1</v>
      </c>
      <c r="F6" s="10" t="s">
        <v>65</v>
      </c>
      <c r="G6" s="11" t="s">
        <v>75</v>
      </c>
      <c r="H6" s="11">
        <v>1</v>
      </c>
      <c r="J6" s="10" t="s">
        <v>65</v>
      </c>
      <c r="K6" s="11" t="s">
        <v>80</v>
      </c>
      <c r="L6" s="11">
        <v>1</v>
      </c>
      <c r="N6" s="10" t="s">
        <v>65</v>
      </c>
      <c r="O6" s="11" t="s">
        <v>81</v>
      </c>
      <c r="P6" s="11">
        <v>1</v>
      </c>
    </row>
    <row r="7" spans="2:16" ht="50.4" x14ac:dyDescent="0.3">
      <c r="B7" s="10" t="s">
        <v>66</v>
      </c>
      <c r="C7" s="11" t="s">
        <v>72</v>
      </c>
      <c r="D7" s="11">
        <v>2</v>
      </c>
      <c r="F7" s="10" t="s">
        <v>66</v>
      </c>
      <c r="G7" s="11" t="s">
        <v>76</v>
      </c>
      <c r="H7" s="11">
        <v>2</v>
      </c>
      <c r="J7" s="10" t="s">
        <v>66</v>
      </c>
      <c r="K7" s="11" t="s">
        <v>89</v>
      </c>
      <c r="L7" s="11">
        <v>2</v>
      </c>
      <c r="N7" s="10" t="s">
        <v>66</v>
      </c>
      <c r="O7" s="11" t="s">
        <v>83</v>
      </c>
      <c r="P7" s="11">
        <v>2</v>
      </c>
    </row>
    <row r="8" spans="2:16" ht="50.4" x14ac:dyDescent="0.3">
      <c r="B8" s="10" t="s">
        <v>67</v>
      </c>
      <c r="C8" s="11" t="s">
        <v>73</v>
      </c>
      <c r="D8" s="11">
        <v>3</v>
      </c>
      <c r="F8" s="10" t="s">
        <v>67</v>
      </c>
      <c r="G8" s="11" t="s">
        <v>77</v>
      </c>
      <c r="H8" s="11">
        <v>3</v>
      </c>
      <c r="J8" s="10" t="s">
        <v>67</v>
      </c>
      <c r="K8" s="11" t="s">
        <v>90</v>
      </c>
      <c r="L8" s="11">
        <v>3</v>
      </c>
      <c r="N8" s="10" t="s">
        <v>67</v>
      </c>
      <c r="O8" s="11" t="s">
        <v>85</v>
      </c>
      <c r="P8" s="11">
        <v>3</v>
      </c>
    </row>
    <row r="9" spans="2:16" ht="33.6" x14ac:dyDescent="0.3">
      <c r="B9" s="10" t="s">
        <v>68</v>
      </c>
      <c r="C9" s="11" t="s">
        <v>74</v>
      </c>
      <c r="D9" s="11">
        <v>4</v>
      </c>
      <c r="F9" s="10" t="s">
        <v>68</v>
      </c>
      <c r="G9" s="11" t="s">
        <v>79</v>
      </c>
      <c r="H9" s="11">
        <v>4</v>
      </c>
      <c r="J9" s="10" t="s">
        <v>68</v>
      </c>
      <c r="K9" s="11" t="s">
        <v>91</v>
      </c>
      <c r="L9" s="11">
        <v>4</v>
      </c>
      <c r="N9" s="10" t="s">
        <v>68</v>
      </c>
      <c r="O9" s="11" t="s">
        <v>84</v>
      </c>
      <c r="P9" s="11">
        <v>4</v>
      </c>
    </row>
    <row r="10" spans="2:16" ht="50.4" x14ac:dyDescent="0.3">
      <c r="B10" s="10" t="s">
        <v>69</v>
      </c>
      <c r="C10" s="11" t="s">
        <v>88</v>
      </c>
      <c r="D10" s="11">
        <v>5</v>
      </c>
      <c r="F10" s="10" t="s">
        <v>69</v>
      </c>
      <c r="G10" s="11" t="s">
        <v>78</v>
      </c>
      <c r="H10" s="11">
        <v>5</v>
      </c>
      <c r="J10" s="10" t="s">
        <v>69</v>
      </c>
      <c r="K10" s="11" t="s">
        <v>92</v>
      </c>
      <c r="L10" s="11">
        <v>5</v>
      </c>
      <c r="N10" s="10" t="s">
        <v>69</v>
      </c>
      <c r="O10" s="11" t="s">
        <v>82</v>
      </c>
      <c r="P10" s="11">
        <v>5</v>
      </c>
    </row>
    <row r="11" spans="2:16" s="8" customFormat="1" x14ac:dyDescent="0.3"/>
    <row r="12" spans="2:16" s="8" customFormat="1" x14ac:dyDescent="0.3"/>
    <row r="13" spans="2:16" s="8" customFormat="1" x14ac:dyDescent="0.3"/>
  </sheetData>
  <sheetProtection sheet="1" objects="1" scenarios="1"/>
  <mergeCells count="4">
    <mergeCell ref="B4:D4"/>
    <mergeCell ref="F4:H4"/>
    <mergeCell ref="J4:L4"/>
    <mergeCell ref="N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5CD2-37A4-4CB9-A53C-1E67239BF961}">
  <dimension ref="A1:M70"/>
  <sheetViews>
    <sheetView topLeftCell="A7" zoomScale="60" zoomScaleNormal="60" workbookViewId="0">
      <selection activeCell="D13" sqref="D13"/>
    </sheetView>
  </sheetViews>
  <sheetFormatPr baseColWidth="10" defaultColWidth="0" defaultRowHeight="14.4" zeroHeight="1" x14ac:dyDescent="0.3"/>
  <cols>
    <col min="1" max="1" width="24.33203125" style="2" customWidth="1"/>
    <col min="2" max="2" width="29.21875" style="1" customWidth="1"/>
    <col min="3" max="3" width="99.109375" style="3" bestFit="1" customWidth="1"/>
    <col min="4" max="4" width="37.88671875" style="1" bestFit="1" customWidth="1"/>
    <col min="5" max="5" width="27.88671875" style="1" customWidth="1"/>
    <col min="6" max="6" width="22.77734375" style="1" customWidth="1"/>
    <col min="7" max="7" width="32.33203125" style="1" bestFit="1" customWidth="1"/>
    <col min="8" max="8" width="32.33203125" style="1" hidden="1" customWidth="1"/>
    <col min="9" max="9" width="26.77734375" style="1" customWidth="1"/>
    <col min="10" max="10" width="10.88671875" style="1" customWidth="1"/>
    <col min="11" max="11" width="10.88671875" style="1" hidden="1" customWidth="1"/>
    <col min="12" max="12" width="57.6640625" style="1" hidden="1" customWidth="1"/>
    <col min="13" max="13" width="51.77734375" style="1" hidden="1" customWidth="1"/>
    <col min="14" max="16384" width="10.88671875" style="1" hidden="1"/>
  </cols>
  <sheetData>
    <row r="1" spans="1:9" ht="33" customHeight="1" x14ac:dyDescent="0.3">
      <c r="A1" s="50" t="s">
        <v>139</v>
      </c>
      <c r="B1" s="50"/>
      <c r="C1" s="50"/>
      <c r="D1" s="50"/>
      <c r="E1" s="50"/>
      <c r="F1" s="50"/>
      <c r="G1" s="50"/>
      <c r="H1" s="50"/>
      <c r="I1" s="51"/>
    </row>
    <row r="2" spans="1:9" ht="18" x14ac:dyDescent="0.3">
      <c r="A2" s="21" t="s">
        <v>13</v>
      </c>
      <c r="B2" s="22" t="s">
        <v>14</v>
      </c>
      <c r="C2" s="22" t="s">
        <v>7</v>
      </c>
      <c r="D2" s="22" t="s">
        <v>25</v>
      </c>
      <c r="E2" s="22" t="s">
        <v>0</v>
      </c>
      <c r="F2" s="22" t="s">
        <v>8</v>
      </c>
      <c r="G2" s="22" t="s">
        <v>1</v>
      </c>
      <c r="H2" s="23" t="s">
        <v>61</v>
      </c>
      <c r="I2" s="23" t="s">
        <v>2</v>
      </c>
    </row>
    <row r="3" spans="1:9" ht="78" x14ac:dyDescent="0.3">
      <c r="A3" s="24" t="s">
        <v>15</v>
      </c>
      <c r="B3" s="13" t="s">
        <v>16</v>
      </c>
      <c r="C3" s="13" t="s">
        <v>17</v>
      </c>
      <c r="D3" s="13" t="s">
        <v>32</v>
      </c>
      <c r="E3" s="13" t="s">
        <v>21</v>
      </c>
      <c r="F3" s="13" t="s">
        <v>22</v>
      </c>
      <c r="G3" s="13" t="s">
        <v>23</v>
      </c>
      <c r="H3" s="14" t="e">
        <f>(Tabla22[[#This Row],[Probabilidad de ocurrencia]]*(Tabla22[[#This Row],[Exposición]]+Tabla22[[#This Row],[Sensibilidad]]))/Tabla22[[#This Row],[Capacidad de adaptación]]</f>
        <v>#VALUE!</v>
      </c>
      <c r="I3" s="14" t="s">
        <v>24</v>
      </c>
    </row>
    <row r="4" spans="1:9" ht="80.400000000000006" customHeight="1" x14ac:dyDescent="0.3">
      <c r="A4" s="25" t="s">
        <v>132</v>
      </c>
      <c r="B4" s="15" t="s">
        <v>49</v>
      </c>
      <c r="C4" s="15" t="s">
        <v>50</v>
      </c>
      <c r="D4" s="29">
        <v>1</v>
      </c>
      <c r="E4" s="29">
        <v>2</v>
      </c>
      <c r="F4" s="29">
        <v>2</v>
      </c>
      <c r="G4" s="29">
        <v>2</v>
      </c>
      <c r="H4" s="30">
        <f>(Tabla22[[#This Row],[Probabilidad de ocurrencia]]*(Tabla22[[#This Row],[Exposición]]+Tabla22[[#This Row],[Sensibilidad]]))/Tabla22[[#This Row],[Capacidad de adaptación]]</f>
        <v>2</v>
      </c>
      <c r="I4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5" spans="1:9" ht="36" x14ac:dyDescent="0.3">
      <c r="A5" s="20"/>
      <c r="B5" s="15" t="s">
        <v>49</v>
      </c>
      <c r="C5" s="15" t="s">
        <v>95</v>
      </c>
      <c r="D5" s="29">
        <v>1</v>
      </c>
      <c r="E5" s="29">
        <v>1</v>
      </c>
      <c r="F5" s="29">
        <v>1</v>
      </c>
      <c r="G5" s="29">
        <v>1</v>
      </c>
      <c r="H5" s="30">
        <f>(Tabla22[[#This Row],[Probabilidad de ocurrencia]]*(Tabla22[[#This Row],[Exposición]]+Tabla22[[#This Row],[Sensibilidad]]))/Tabla22[[#This Row],[Capacidad de adaptación]]</f>
        <v>2</v>
      </c>
      <c r="I5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6" spans="1:9" ht="55.2" customHeight="1" x14ac:dyDescent="0.3">
      <c r="A6" s="20"/>
      <c r="B6" s="15" t="s">
        <v>49</v>
      </c>
      <c r="C6" s="15" t="s">
        <v>96</v>
      </c>
      <c r="D6" s="29">
        <v>1</v>
      </c>
      <c r="E6" s="29">
        <v>1</v>
      </c>
      <c r="F6" s="29">
        <v>1</v>
      </c>
      <c r="G6" s="29">
        <v>1</v>
      </c>
      <c r="H6" s="30">
        <f>(Tabla22[[#This Row],[Probabilidad de ocurrencia]]*(Tabla22[[#This Row],[Exposición]]+Tabla22[[#This Row],[Sensibilidad]]))/Tabla22[[#This Row],[Capacidad de adaptación]]</f>
        <v>2</v>
      </c>
      <c r="I6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7" spans="1:9" ht="57" customHeight="1" x14ac:dyDescent="0.3">
      <c r="A7" s="20"/>
      <c r="B7" s="15" t="s">
        <v>54</v>
      </c>
      <c r="C7" s="15" t="s">
        <v>97</v>
      </c>
      <c r="D7" s="29">
        <v>1</v>
      </c>
      <c r="E7" s="29">
        <v>1</v>
      </c>
      <c r="F7" s="29">
        <v>1</v>
      </c>
      <c r="G7" s="29">
        <v>1</v>
      </c>
      <c r="H7" s="30">
        <f>(Tabla22[[#This Row],[Probabilidad de ocurrencia]]*(Tabla22[[#This Row],[Exposición]]+Tabla22[[#This Row],[Sensibilidad]]))/Tabla22[[#This Row],[Capacidad de adaptación]]</f>
        <v>2</v>
      </c>
      <c r="I7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8" spans="1:9" ht="36" x14ac:dyDescent="0.3">
      <c r="A8" s="20"/>
      <c r="B8" s="15" t="s">
        <v>54</v>
      </c>
      <c r="C8" s="15" t="s">
        <v>98</v>
      </c>
      <c r="D8" s="29">
        <v>1</v>
      </c>
      <c r="E8" s="29">
        <v>1</v>
      </c>
      <c r="F8" s="29">
        <v>1</v>
      </c>
      <c r="G8" s="29">
        <v>1</v>
      </c>
      <c r="H8" s="30">
        <f>(Tabla22[[#This Row],[Probabilidad de ocurrencia]]*(Tabla22[[#This Row],[Exposición]]+Tabla22[[#This Row],[Sensibilidad]]))/Tabla22[[#This Row],[Capacidad de adaptación]]</f>
        <v>2</v>
      </c>
      <c r="I8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9" spans="1:9" ht="69" customHeight="1" x14ac:dyDescent="0.3">
      <c r="A9" s="26" t="s">
        <v>133</v>
      </c>
      <c r="B9" s="17" t="s">
        <v>35</v>
      </c>
      <c r="C9" s="18" t="s">
        <v>105</v>
      </c>
      <c r="D9" s="31">
        <v>1</v>
      </c>
      <c r="E9" s="31">
        <v>1</v>
      </c>
      <c r="F9" s="31">
        <v>1</v>
      </c>
      <c r="G9" s="31">
        <v>1</v>
      </c>
      <c r="H9" s="32">
        <f>(Tabla22[[#This Row],[Probabilidad de ocurrencia]]*(Tabla22[[#This Row],[Exposición]]+Tabla22[[#This Row],[Sensibilidad]]))/Tabla22[[#This Row],[Capacidad de adaptación]]</f>
        <v>2</v>
      </c>
      <c r="I9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10" spans="1:9" ht="61.8" customHeight="1" x14ac:dyDescent="0.3">
      <c r="A10" s="17"/>
      <c r="B10" s="17" t="s">
        <v>35</v>
      </c>
      <c r="C10" s="18" t="s">
        <v>100</v>
      </c>
      <c r="D10" s="31">
        <v>1</v>
      </c>
      <c r="E10" s="31">
        <v>1</v>
      </c>
      <c r="F10" s="31">
        <v>1</v>
      </c>
      <c r="G10" s="31">
        <v>1</v>
      </c>
      <c r="H10" s="32">
        <f>(Tabla22[[#This Row],[Probabilidad de ocurrencia]]*(Tabla22[[#This Row],[Exposición]]+Tabla22[[#This Row],[Sensibilidad]]))/Tabla22[[#This Row],[Capacidad de adaptación]]</f>
        <v>2</v>
      </c>
      <c r="I10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11" spans="1:9" ht="36" x14ac:dyDescent="0.3">
      <c r="A11" s="17"/>
      <c r="B11" s="17" t="s">
        <v>35</v>
      </c>
      <c r="C11" s="18" t="s">
        <v>101</v>
      </c>
      <c r="D11" s="31">
        <v>1</v>
      </c>
      <c r="E11" s="31">
        <v>1</v>
      </c>
      <c r="F11" s="31">
        <v>1</v>
      </c>
      <c r="G11" s="31">
        <v>1</v>
      </c>
      <c r="H11" s="32">
        <f>(Tabla22[[#This Row],[Probabilidad de ocurrencia]]*(Tabla22[[#This Row],[Exposición]]+Tabla22[[#This Row],[Sensibilidad]]))/Tabla22[[#This Row],[Capacidad de adaptación]]</f>
        <v>2</v>
      </c>
      <c r="I11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12" spans="1:9" ht="31.2" customHeight="1" x14ac:dyDescent="0.3">
      <c r="A12" s="17"/>
      <c r="B12" s="18" t="s">
        <v>36</v>
      </c>
      <c r="C12" s="18" t="s">
        <v>99</v>
      </c>
      <c r="D12" s="31">
        <v>1</v>
      </c>
      <c r="E12" s="31">
        <v>1</v>
      </c>
      <c r="F12" s="31">
        <v>1</v>
      </c>
      <c r="G12" s="31">
        <v>1</v>
      </c>
      <c r="H12" s="32">
        <f>(Tabla22[[#This Row],[Probabilidad de ocurrencia]]*(Tabla22[[#This Row],[Exposición]]+Tabla22[[#This Row],[Sensibilidad]]))/Tabla22[[#This Row],[Capacidad de adaptación]]</f>
        <v>2</v>
      </c>
      <c r="I12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13" spans="1:9" ht="35.4" customHeight="1" x14ac:dyDescent="0.3">
      <c r="A13" s="17"/>
      <c r="B13" s="18" t="s">
        <v>36</v>
      </c>
      <c r="C13" s="18" t="s">
        <v>37</v>
      </c>
      <c r="D13" s="31">
        <v>1</v>
      </c>
      <c r="E13" s="31">
        <v>1</v>
      </c>
      <c r="F13" s="31">
        <v>1</v>
      </c>
      <c r="G13" s="31">
        <v>2</v>
      </c>
      <c r="H13" s="32">
        <f>(Tabla22[[#This Row],[Probabilidad de ocurrencia]]*(Tabla22[[#This Row],[Exposición]]+Tabla22[[#This Row],[Sensibilidad]]))/Tabla22[[#This Row],[Capacidad de adaptación]]</f>
        <v>1</v>
      </c>
      <c r="I13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14" spans="1:9" ht="42" customHeight="1" x14ac:dyDescent="0.3">
      <c r="A14" s="17"/>
      <c r="B14" s="18" t="s">
        <v>36</v>
      </c>
      <c r="C14" s="18" t="s">
        <v>94</v>
      </c>
      <c r="D14" s="31">
        <v>4</v>
      </c>
      <c r="E14" s="31">
        <v>4</v>
      </c>
      <c r="F14" s="31">
        <v>4</v>
      </c>
      <c r="G14" s="31">
        <v>2</v>
      </c>
      <c r="H14" s="32">
        <f>(Tabla22[[#This Row],[Probabilidad de ocurrencia]]*(Tabla22[[#This Row],[Exposición]]+Tabla22[[#This Row],[Sensibilidad]]))/Tabla22[[#This Row],[Capacidad de adaptación]]</f>
        <v>16</v>
      </c>
      <c r="I14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15" spans="1:9" ht="18" x14ac:dyDescent="0.3">
      <c r="A15" s="17"/>
      <c r="B15" s="18" t="s">
        <v>40</v>
      </c>
      <c r="C15" s="18" t="s">
        <v>38</v>
      </c>
      <c r="D15" s="31">
        <v>4</v>
      </c>
      <c r="E15" s="31">
        <v>4</v>
      </c>
      <c r="F15" s="31">
        <v>4</v>
      </c>
      <c r="G15" s="31">
        <v>2</v>
      </c>
      <c r="H15" s="32">
        <f>(Tabla22[[#This Row],[Probabilidad de ocurrencia]]*(Tabla22[[#This Row],[Exposición]]+Tabla22[[#This Row],[Sensibilidad]]))/Tabla22[[#This Row],[Capacidad de adaptación]]</f>
        <v>16</v>
      </c>
      <c r="I15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16" spans="1:9" ht="18" x14ac:dyDescent="0.3">
      <c r="A16" s="17"/>
      <c r="B16" s="18" t="s">
        <v>40</v>
      </c>
      <c r="C16" s="18" t="s">
        <v>39</v>
      </c>
      <c r="D16" s="31">
        <v>4</v>
      </c>
      <c r="E16" s="31">
        <v>4</v>
      </c>
      <c r="F16" s="31">
        <v>4</v>
      </c>
      <c r="G16" s="31">
        <v>2</v>
      </c>
      <c r="H16" s="32">
        <f>(Tabla22[[#This Row],[Probabilidad de ocurrencia]]*(Tabla22[[#This Row],[Exposición]]+Tabla22[[#This Row],[Sensibilidad]]))/Tabla22[[#This Row],[Capacidad de adaptación]]</f>
        <v>16</v>
      </c>
      <c r="I16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17" spans="1:9" ht="64.2" customHeight="1" x14ac:dyDescent="0.3">
      <c r="A17" s="17"/>
      <c r="B17" s="18" t="s">
        <v>40</v>
      </c>
      <c r="C17" s="18" t="s">
        <v>106</v>
      </c>
      <c r="D17" s="31">
        <v>4</v>
      </c>
      <c r="E17" s="31">
        <v>4</v>
      </c>
      <c r="F17" s="31">
        <v>4</v>
      </c>
      <c r="G17" s="31">
        <v>2</v>
      </c>
      <c r="H17" s="32">
        <f>(Tabla22[[#This Row],[Probabilidad de ocurrencia]]*(Tabla22[[#This Row],[Exposición]]+Tabla22[[#This Row],[Sensibilidad]]))/Tabla22[[#This Row],[Capacidad de adaptación]]</f>
        <v>16</v>
      </c>
      <c r="I17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18" spans="1:9" ht="37.799999999999997" customHeight="1" x14ac:dyDescent="0.3">
      <c r="A18" s="25" t="s">
        <v>4</v>
      </c>
      <c r="B18" s="20" t="s">
        <v>42</v>
      </c>
      <c r="C18" s="15" t="s">
        <v>102</v>
      </c>
      <c r="D18" s="29">
        <v>4</v>
      </c>
      <c r="E18" s="29">
        <v>4</v>
      </c>
      <c r="F18" s="29">
        <v>4</v>
      </c>
      <c r="G18" s="29">
        <v>2</v>
      </c>
      <c r="H18" s="30">
        <f>(Tabla22[[#This Row],[Probabilidad de ocurrencia]]*(Tabla22[[#This Row],[Exposición]]+Tabla22[[#This Row],[Sensibilidad]]))/Tabla22[[#This Row],[Capacidad de adaptación]]</f>
        <v>16</v>
      </c>
      <c r="I18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19" spans="1:9" ht="45" customHeight="1" x14ac:dyDescent="0.3">
      <c r="A19" s="20"/>
      <c r="B19" s="20" t="s">
        <v>42</v>
      </c>
      <c r="C19" s="15" t="s">
        <v>103</v>
      </c>
      <c r="D19" s="29">
        <v>4</v>
      </c>
      <c r="E19" s="29">
        <v>4</v>
      </c>
      <c r="F19" s="29">
        <v>4</v>
      </c>
      <c r="G19" s="29">
        <v>2</v>
      </c>
      <c r="H19" s="30">
        <f>(Tabla22[[#This Row],[Probabilidad de ocurrencia]]*(Tabla22[[#This Row],[Exposición]]+Tabla22[[#This Row],[Sensibilidad]]))/Tabla22[[#This Row],[Capacidad de adaptación]]</f>
        <v>16</v>
      </c>
      <c r="I19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20" spans="1:9" ht="52.8" customHeight="1" x14ac:dyDescent="0.3">
      <c r="A20" s="20"/>
      <c r="B20" s="15" t="s">
        <v>41</v>
      </c>
      <c r="C20" s="15" t="s">
        <v>55</v>
      </c>
      <c r="D20" s="29">
        <v>4</v>
      </c>
      <c r="E20" s="29">
        <v>4</v>
      </c>
      <c r="F20" s="29">
        <v>4</v>
      </c>
      <c r="G20" s="29">
        <v>2</v>
      </c>
      <c r="H20" s="30">
        <f>(Tabla22[[#This Row],[Probabilidad de ocurrencia]]*(Tabla22[[#This Row],[Exposición]]+Tabla22[[#This Row],[Sensibilidad]]))/Tabla22[[#This Row],[Capacidad de adaptación]]</f>
        <v>16</v>
      </c>
      <c r="I20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21" spans="1:9" ht="18" x14ac:dyDescent="0.3">
      <c r="A21" s="20"/>
      <c r="B21" s="15" t="s">
        <v>41</v>
      </c>
      <c r="C21" s="15" t="s">
        <v>104</v>
      </c>
      <c r="D21" s="29">
        <v>4</v>
      </c>
      <c r="E21" s="29">
        <v>4</v>
      </c>
      <c r="F21" s="29">
        <v>4</v>
      </c>
      <c r="G21" s="29">
        <v>2</v>
      </c>
      <c r="H21" s="30">
        <f>(Tabla22[[#This Row],[Probabilidad de ocurrencia]]*(Tabla22[[#This Row],[Exposición]]+Tabla22[[#This Row],[Sensibilidad]]))/Tabla22[[#This Row],[Capacidad de adaptación]]</f>
        <v>16</v>
      </c>
      <c r="I21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22" spans="1:9" ht="57.6" customHeight="1" x14ac:dyDescent="0.3">
      <c r="A22" s="20"/>
      <c r="B22" s="15" t="s">
        <v>43</v>
      </c>
      <c r="C22" s="15" t="s">
        <v>108</v>
      </c>
      <c r="D22" s="29">
        <v>1</v>
      </c>
      <c r="E22" s="29">
        <v>1</v>
      </c>
      <c r="F22" s="29">
        <v>4</v>
      </c>
      <c r="G22" s="29">
        <v>2</v>
      </c>
      <c r="H22" s="30">
        <f>(Tabla22[[#This Row],[Probabilidad de ocurrencia]]*(Tabla22[[#This Row],[Exposición]]+Tabla22[[#This Row],[Sensibilidad]]))/Tabla22[[#This Row],[Capacidad de adaptación]]</f>
        <v>2.5</v>
      </c>
      <c r="I22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23" spans="1:9" ht="54.6" customHeight="1" x14ac:dyDescent="0.3">
      <c r="A23" s="20"/>
      <c r="B23" s="15" t="s">
        <v>48</v>
      </c>
      <c r="C23" s="15" t="s">
        <v>107</v>
      </c>
      <c r="D23" s="29">
        <v>1</v>
      </c>
      <c r="E23" s="29">
        <v>4</v>
      </c>
      <c r="F23" s="29">
        <v>4</v>
      </c>
      <c r="G23" s="29">
        <v>4</v>
      </c>
      <c r="H23" s="30">
        <f>(Tabla22[[#This Row],[Probabilidad de ocurrencia]]*(Tabla22[[#This Row],[Exposición]]+Tabla22[[#This Row],[Sensibilidad]]))/Tabla22[[#This Row],[Capacidad de adaptación]]</f>
        <v>2</v>
      </c>
      <c r="I23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24" spans="1:9" ht="42" customHeight="1" x14ac:dyDescent="0.3">
      <c r="A24" s="26" t="s">
        <v>134</v>
      </c>
      <c r="B24" s="17" t="s">
        <v>45</v>
      </c>
      <c r="C24" s="18" t="s">
        <v>109</v>
      </c>
      <c r="D24" s="31">
        <v>2</v>
      </c>
      <c r="E24" s="31">
        <v>4</v>
      </c>
      <c r="F24" s="31">
        <v>4</v>
      </c>
      <c r="G24" s="31">
        <v>4</v>
      </c>
      <c r="H24" s="32">
        <f>(Tabla22[[#This Row],[Probabilidad de ocurrencia]]*(Tabla22[[#This Row],[Exposición]]+Tabla22[[#This Row],[Sensibilidad]]))/Tabla22[[#This Row],[Capacidad de adaptación]]</f>
        <v>4</v>
      </c>
      <c r="I24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25" spans="1:9" ht="36" x14ac:dyDescent="0.3">
      <c r="A25" s="17"/>
      <c r="B25" s="17" t="s">
        <v>45</v>
      </c>
      <c r="C25" s="18" t="s">
        <v>110</v>
      </c>
      <c r="D25" s="31">
        <v>2</v>
      </c>
      <c r="E25" s="31">
        <v>4</v>
      </c>
      <c r="F25" s="31">
        <v>4</v>
      </c>
      <c r="G25" s="31">
        <v>4</v>
      </c>
      <c r="H25" s="32">
        <f>(Tabla22[[#This Row],[Probabilidad de ocurrencia]]*(Tabla22[[#This Row],[Exposición]]+Tabla22[[#This Row],[Sensibilidad]]))/Tabla22[[#This Row],[Capacidad de adaptación]]</f>
        <v>4</v>
      </c>
      <c r="I25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26" spans="1:9" ht="57" customHeight="1" x14ac:dyDescent="0.3">
      <c r="A26" s="17"/>
      <c r="B26" s="17" t="s">
        <v>45</v>
      </c>
      <c r="C26" s="18" t="s">
        <v>111</v>
      </c>
      <c r="D26" s="31">
        <v>2</v>
      </c>
      <c r="E26" s="31">
        <v>4</v>
      </c>
      <c r="F26" s="31">
        <v>4</v>
      </c>
      <c r="G26" s="31">
        <v>2</v>
      </c>
      <c r="H26" s="32">
        <f>(Tabla22[[#This Row],[Probabilidad de ocurrencia]]*(Tabla22[[#This Row],[Exposición]]+Tabla22[[#This Row],[Sensibilidad]]))/Tabla22[[#This Row],[Capacidad de adaptación]]</f>
        <v>8</v>
      </c>
      <c r="I26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27" spans="1:9" ht="53.4" customHeight="1" x14ac:dyDescent="0.3">
      <c r="A27" s="17"/>
      <c r="B27" s="18" t="s">
        <v>114</v>
      </c>
      <c r="C27" s="18" t="s">
        <v>112</v>
      </c>
      <c r="D27" s="31">
        <v>2</v>
      </c>
      <c r="E27" s="31">
        <v>4</v>
      </c>
      <c r="F27" s="31">
        <v>4</v>
      </c>
      <c r="G27" s="31">
        <v>2</v>
      </c>
      <c r="H27" s="32">
        <f>(Tabla22[[#This Row],[Probabilidad de ocurrencia]]*(Tabla22[[#This Row],[Exposición]]+Tabla22[[#This Row],[Sensibilidad]]))/Tabla22[[#This Row],[Capacidad de adaptación]]</f>
        <v>8</v>
      </c>
      <c r="I27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28" spans="1:9" ht="34.799999999999997" customHeight="1" x14ac:dyDescent="0.3">
      <c r="A28" s="17"/>
      <c r="B28" s="18" t="s">
        <v>114</v>
      </c>
      <c r="C28" s="18" t="s">
        <v>113</v>
      </c>
      <c r="D28" s="31">
        <v>4</v>
      </c>
      <c r="E28" s="31">
        <v>4</v>
      </c>
      <c r="F28" s="31"/>
      <c r="G28" s="31">
        <v>2</v>
      </c>
      <c r="H28" s="32">
        <f>(Tabla22[[#This Row],[Probabilidad de ocurrencia]]*(Tabla22[[#This Row],[Exposición]]+Tabla22[[#This Row],[Sensibilidad]]))/Tabla22[[#This Row],[Capacidad de adaptación]]</f>
        <v>8</v>
      </c>
      <c r="I28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29" spans="1:9" ht="36" x14ac:dyDescent="0.3">
      <c r="A29" s="17"/>
      <c r="B29" s="18" t="s">
        <v>114</v>
      </c>
      <c r="C29" s="18" t="s">
        <v>115</v>
      </c>
      <c r="D29" s="31">
        <v>4</v>
      </c>
      <c r="E29" s="31">
        <v>4</v>
      </c>
      <c r="F29" s="31"/>
      <c r="G29" s="31">
        <v>2</v>
      </c>
      <c r="H29" s="32">
        <f>(Tabla22[[#This Row],[Probabilidad de ocurrencia]]*(Tabla22[[#This Row],[Exposición]]+Tabla22[[#This Row],[Sensibilidad]]))/Tabla22[[#This Row],[Capacidad de adaptación]]</f>
        <v>8</v>
      </c>
      <c r="I29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30" spans="1:9" ht="36" x14ac:dyDescent="0.3">
      <c r="A30" s="17"/>
      <c r="B30" s="18" t="s">
        <v>44</v>
      </c>
      <c r="C30" s="18" t="s">
        <v>56</v>
      </c>
      <c r="D30" s="31">
        <v>4</v>
      </c>
      <c r="E30" s="31">
        <v>4</v>
      </c>
      <c r="F30" s="31">
        <v>4</v>
      </c>
      <c r="G30" s="31">
        <v>2</v>
      </c>
      <c r="H30" s="32">
        <f>(Tabla22[[#This Row],[Probabilidad de ocurrencia]]*(Tabla22[[#This Row],[Exposición]]+Tabla22[[#This Row],[Sensibilidad]]))/Tabla22[[#This Row],[Capacidad de adaptación]]</f>
        <v>16</v>
      </c>
      <c r="I30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31" spans="1:9" ht="37.799999999999997" customHeight="1" x14ac:dyDescent="0.3">
      <c r="A31" s="17"/>
      <c r="B31" s="18" t="s">
        <v>44</v>
      </c>
      <c r="C31" s="18" t="s">
        <v>118</v>
      </c>
      <c r="D31" s="31">
        <v>4</v>
      </c>
      <c r="E31" s="31">
        <v>4</v>
      </c>
      <c r="F31" s="31">
        <v>4</v>
      </c>
      <c r="G31" s="31">
        <v>4</v>
      </c>
      <c r="H31" s="32">
        <f>(Tabla22[[#This Row],[Probabilidad de ocurrencia]]*(Tabla22[[#This Row],[Exposición]]+Tabla22[[#This Row],[Sensibilidad]]))/Tabla22[[#This Row],[Capacidad de adaptación]]</f>
        <v>8</v>
      </c>
      <c r="I31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32" spans="1:9" ht="37.799999999999997" customHeight="1" x14ac:dyDescent="0.3">
      <c r="A32" s="17"/>
      <c r="B32" s="18" t="s">
        <v>44</v>
      </c>
      <c r="C32" s="18" t="s">
        <v>119</v>
      </c>
      <c r="D32" s="31">
        <v>2</v>
      </c>
      <c r="E32" s="31">
        <v>2</v>
      </c>
      <c r="F32" s="31">
        <v>4</v>
      </c>
      <c r="G32" s="31">
        <v>4</v>
      </c>
      <c r="H32" s="32">
        <f>(Tabla22[[#This Row],[Probabilidad de ocurrencia]]*(Tabla22[[#This Row],[Exposición]]+Tabla22[[#This Row],[Sensibilidad]]))/Tabla22[[#This Row],[Capacidad de adaptación]]</f>
        <v>3</v>
      </c>
      <c r="I32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33" spans="1:9" ht="18" x14ac:dyDescent="0.3">
      <c r="A33" s="25" t="s">
        <v>135</v>
      </c>
      <c r="B33" s="20" t="s">
        <v>57</v>
      </c>
      <c r="C33" s="15" t="s">
        <v>120</v>
      </c>
      <c r="D33" s="29">
        <v>2</v>
      </c>
      <c r="E33" s="29">
        <v>2</v>
      </c>
      <c r="F33" s="29">
        <v>4</v>
      </c>
      <c r="G33" s="29">
        <v>4</v>
      </c>
      <c r="H33" s="30">
        <f>(Tabla22[[#This Row],[Probabilidad de ocurrencia]]*(Tabla22[[#This Row],[Exposición]]+Tabla22[[#This Row],[Sensibilidad]]))/Tabla22[[#This Row],[Capacidad de adaptación]]</f>
        <v>3</v>
      </c>
      <c r="I33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34" spans="1:9" ht="23.4" customHeight="1" x14ac:dyDescent="0.3">
      <c r="A34" s="20"/>
      <c r="B34" s="20" t="s">
        <v>57</v>
      </c>
      <c r="C34" s="15" t="s">
        <v>58</v>
      </c>
      <c r="D34" s="29">
        <v>2</v>
      </c>
      <c r="E34" s="29">
        <v>2</v>
      </c>
      <c r="F34" s="29">
        <v>4</v>
      </c>
      <c r="G34" s="29">
        <v>4</v>
      </c>
      <c r="H34" s="30">
        <f>(Tabla22[[#This Row],[Probabilidad de ocurrencia]]*(Tabla22[[#This Row],[Exposición]]+Tabla22[[#This Row],[Sensibilidad]]))/Tabla22[[#This Row],[Capacidad de adaptación]]</f>
        <v>3</v>
      </c>
      <c r="I34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35" spans="1:9" ht="68.400000000000006" customHeight="1" x14ac:dyDescent="0.3">
      <c r="A35" s="20"/>
      <c r="B35" s="15" t="s">
        <v>46</v>
      </c>
      <c r="C35" s="15" t="s">
        <v>121</v>
      </c>
      <c r="D35" s="29">
        <v>2</v>
      </c>
      <c r="E35" s="29">
        <v>2</v>
      </c>
      <c r="F35" s="29">
        <v>4</v>
      </c>
      <c r="G35" s="29">
        <v>4</v>
      </c>
      <c r="H35" s="30">
        <f>(Tabla22[[#This Row],[Probabilidad de ocurrencia]]*(Tabla22[[#This Row],[Exposición]]+Tabla22[[#This Row],[Sensibilidad]]))/Tabla22[[#This Row],[Capacidad de adaptación]]</f>
        <v>3</v>
      </c>
      <c r="I35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36" spans="1:9" ht="36" x14ac:dyDescent="0.3">
      <c r="A36" s="20"/>
      <c r="B36" s="15" t="s">
        <v>46</v>
      </c>
      <c r="C36" s="15" t="s">
        <v>116</v>
      </c>
      <c r="D36" s="29">
        <v>4</v>
      </c>
      <c r="E36" s="29">
        <v>4</v>
      </c>
      <c r="F36" s="29">
        <v>4</v>
      </c>
      <c r="G36" s="29">
        <v>4</v>
      </c>
      <c r="H36" s="30">
        <f>(Tabla22[[#This Row],[Probabilidad de ocurrencia]]*(Tabla22[[#This Row],[Exposición]]+Tabla22[[#This Row],[Sensibilidad]]))/Tabla22[[#This Row],[Capacidad de adaptación]]</f>
        <v>8</v>
      </c>
      <c r="I36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37" spans="1:9" ht="36" x14ac:dyDescent="0.3">
      <c r="A37" s="20"/>
      <c r="B37" s="15" t="s">
        <v>46</v>
      </c>
      <c r="C37" s="15" t="s">
        <v>59</v>
      </c>
      <c r="D37" s="29">
        <v>4</v>
      </c>
      <c r="E37" s="29">
        <v>4</v>
      </c>
      <c r="F37" s="29"/>
      <c r="G37" s="29"/>
      <c r="H37" s="30" t="e">
        <f>(Tabla22[[#This Row],[Probabilidad de ocurrencia]]*(Tabla22[[#This Row],[Exposición]]+Tabla22[[#This Row],[Sensibilidad]]))/Tabla22[[#This Row],[Capacidad de adaptación]]</f>
        <v>#DIV/0!</v>
      </c>
      <c r="I37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 xml:space="preserve"> </v>
      </c>
    </row>
    <row r="38" spans="1:9" ht="36" x14ac:dyDescent="0.3">
      <c r="A38" s="20"/>
      <c r="B38" s="15" t="s">
        <v>46</v>
      </c>
      <c r="C38" s="15" t="s">
        <v>60</v>
      </c>
      <c r="D38" s="29">
        <v>4</v>
      </c>
      <c r="E38" s="29">
        <v>4</v>
      </c>
      <c r="F38" s="29">
        <v>2</v>
      </c>
      <c r="G38" s="29">
        <v>2</v>
      </c>
      <c r="H38" s="30">
        <f>(Tabla22[[#This Row],[Probabilidad de ocurrencia]]*(Tabla22[[#This Row],[Exposición]]+Tabla22[[#This Row],[Sensibilidad]]))/Tabla22[[#This Row],[Capacidad de adaptación]]</f>
        <v>12</v>
      </c>
      <c r="I38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39" spans="1:9" ht="57" customHeight="1" x14ac:dyDescent="0.3">
      <c r="A39" s="20"/>
      <c r="B39" s="15" t="s">
        <v>47</v>
      </c>
      <c r="C39" s="15" t="s">
        <v>122</v>
      </c>
      <c r="D39" s="29">
        <v>4</v>
      </c>
      <c r="E39" s="29">
        <v>4</v>
      </c>
      <c r="F39" s="29">
        <v>2</v>
      </c>
      <c r="G39" s="29">
        <v>2</v>
      </c>
      <c r="H39" s="30">
        <f>(Tabla22[[#This Row],[Probabilidad de ocurrencia]]*(Tabla22[[#This Row],[Exposición]]+Tabla22[[#This Row],[Sensibilidad]]))/Tabla22[[#This Row],[Capacidad de adaptación]]</f>
        <v>12</v>
      </c>
      <c r="I39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40" spans="1:9" ht="18" x14ac:dyDescent="0.3">
      <c r="A40" s="20"/>
      <c r="B40" s="15" t="s">
        <v>47</v>
      </c>
      <c r="C40" s="15" t="s">
        <v>51</v>
      </c>
      <c r="D40" s="29">
        <v>4</v>
      </c>
      <c r="E40" s="29">
        <v>4</v>
      </c>
      <c r="F40" s="29">
        <v>4</v>
      </c>
      <c r="G40" s="29">
        <v>4</v>
      </c>
      <c r="H40" s="30">
        <f>(Tabla22[[#This Row],[Probabilidad de ocurrencia]]*(Tabla22[[#This Row],[Exposición]]+Tabla22[[#This Row],[Sensibilidad]]))/Tabla22[[#This Row],[Capacidad de adaptación]]</f>
        <v>8</v>
      </c>
      <c r="I40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41" spans="1:9" ht="18" x14ac:dyDescent="0.3">
      <c r="A41" s="20"/>
      <c r="B41" s="15" t="s">
        <v>47</v>
      </c>
      <c r="C41" s="15" t="s">
        <v>123</v>
      </c>
      <c r="D41" s="29">
        <v>4</v>
      </c>
      <c r="E41" s="29">
        <v>4</v>
      </c>
      <c r="F41" s="29">
        <v>4</v>
      </c>
      <c r="G41" s="29">
        <v>4</v>
      </c>
      <c r="H41" s="30">
        <f>(Tabla22[[#This Row],[Probabilidad de ocurrencia]]*(Tabla22[[#This Row],[Exposición]]+Tabla22[[#This Row],[Sensibilidad]]))/Tabla22[[#This Row],[Capacidad de adaptación]]</f>
        <v>8</v>
      </c>
      <c r="I41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42" spans="1:9" ht="18" x14ac:dyDescent="0.3">
      <c r="A42" s="26" t="s">
        <v>5</v>
      </c>
      <c r="B42" s="17" t="s">
        <v>33</v>
      </c>
      <c r="C42" s="18" t="s">
        <v>52</v>
      </c>
      <c r="D42" s="31"/>
      <c r="E42" s="31"/>
      <c r="F42" s="31">
        <v>4</v>
      </c>
      <c r="G42" s="31">
        <v>4</v>
      </c>
      <c r="H42" s="32">
        <f>(Tabla22[[#This Row],[Probabilidad de ocurrencia]]*(Tabla22[[#This Row],[Exposición]]+Tabla22[[#This Row],[Sensibilidad]]))/Tabla22[[#This Row],[Capacidad de adaptación]]</f>
        <v>0</v>
      </c>
      <c r="I42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Muy Bajo</v>
      </c>
    </row>
    <row r="43" spans="1:9" ht="36" x14ac:dyDescent="0.3">
      <c r="A43" s="17"/>
      <c r="B43" s="17" t="s">
        <v>33</v>
      </c>
      <c r="C43" s="18" t="s">
        <v>53</v>
      </c>
      <c r="D43" s="31">
        <v>2</v>
      </c>
      <c r="E43" s="31">
        <v>2</v>
      </c>
      <c r="F43" s="31">
        <v>4</v>
      </c>
      <c r="G43" s="31">
        <v>4</v>
      </c>
      <c r="H43" s="32">
        <f>(Tabla22[[#This Row],[Probabilidad de ocurrencia]]*(Tabla22[[#This Row],[Exposición]]+Tabla22[[#This Row],[Sensibilidad]]))/Tabla22[[#This Row],[Capacidad de adaptación]]</f>
        <v>3</v>
      </c>
      <c r="I43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44" spans="1:9" ht="36" x14ac:dyDescent="0.3">
      <c r="A44" s="17"/>
      <c r="B44" s="17" t="s">
        <v>33</v>
      </c>
      <c r="C44" s="18" t="s">
        <v>126</v>
      </c>
      <c r="D44" s="31">
        <v>2</v>
      </c>
      <c r="E44" s="31">
        <v>2</v>
      </c>
      <c r="F44" s="31">
        <v>4</v>
      </c>
      <c r="G44" s="31">
        <v>4</v>
      </c>
      <c r="H44" s="32">
        <f>(Tabla22[[#This Row],[Probabilidad de ocurrencia]]*(Tabla22[[#This Row],[Exposición]]+Tabla22[[#This Row],[Sensibilidad]]))/Tabla22[[#This Row],[Capacidad de adaptación]]</f>
        <v>3</v>
      </c>
      <c r="I44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45" spans="1:9" ht="70.2" customHeight="1" x14ac:dyDescent="0.3">
      <c r="A45" s="17"/>
      <c r="B45" s="17" t="s">
        <v>136</v>
      </c>
      <c r="C45" s="18" t="s">
        <v>124</v>
      </c>
      <c r="D45" s="31">
        <v>2</v>
      </c>
      <c r="E45" s="31">
        <v>2</v>
      </c>
      <c r="F45" s="31">
        <v>4</v>
      </c>
      <c r="G45" s="31">
        <v>4</v>
      </c>
      <c r="H45" s="32">
        <f>(Tabla22[[#This Row],[Probabilidad de ocurrencia]]*(Tabla22[[#This Row],[Exposición]]+Tabla22[[#This Row],[Sensibilidad]]))/Tabla22[[#This Row],[Capacidad de adaptación]]</f>
        <v>3</v>
      </c>
      <c r="I45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Bajo</v>
      </c>
    </row>
    <row r="46" spans="1:9" ht="32.4" customHeight="1" x14ac:dyDescent="0.3">
      <c r="A46" s="17"/>
      <c r="B46" s="17" t="s">
        <v>136</v>
      </c>
      <c r="C46" s="18" t="s">
        <v>125</v>
      </c>
      <c r="D46" s="31">
        <v>4</v>
      </c>
      <c r="E46" s="31">
        <v>4</v>
      </c>
      <c r="F46" s="31">
        <v>4</v>
      </c>
      <c r="G46" s="31">
        <v>4</v>
      </c>
      <c r="H46" s="32">
        <f>(Tabla22[[#This Row],[Probabilidad de ocurrencia]]*(Tabla22[[#This Row],[Exposición]]+Tabla22[[#This Row],[Sensibilidad]]))/Tabla22[[#This Row],[Capacidad de adaptación]]</f>
        <v>8</v>
      </c>
      <c r="I46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47" spans="1:9" ht="27" customHeight="1" x14ac:dyDescent="0.3">
      <c r="A47" s="17"/>
      <c r="B47" s="17" t="s">
        <v>137</v>
      </c>
      <c r="C47" s="18" t="s">
        <v>127</v>
      </c>
      <c r="D47" s="31">
        <v>4</v>
      </c>
      <c r="E47" s="31">
        <v>4</v>
      </c>
      <c r="F47" s="31">
        <v>4</v>
      </c>
      <c r="G47" s="31">
        <v>4</v>
      </c>
      <c r="H47" s="32">
        <f>(Tabla22[[#This Row],[Probabilidad de ocurrencia]]*(Tabla22[[#This Row],[Exposición]]+Tabla22[[#This Row],[Sensibilidad]]))/Tabla22[[#This Row],[Capacidad de adaptación]]</f>
        <v>8</v>
      </c>
      <c r="I47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48" spans="1:9" ht="18" x14ac:dyDescent="0.3">
      <c r="A48" s="17"/>
      <c r="B48" s="17" t="s">
        <v>137</v>
      </c>
      <c r="C48" s="18" t="s">
        <v>34</v>
      </c>
      <c r="D48" s="31">
        <v>4</v>
      </c>
      <c r="E48" s="31">
        <v>4</v>
      </c>
      <c r="F48" s="31">
        <v>4</v>
      </c>
      <c r="G48" s="31">
        <v>4</v>
      </c>
      <c r="H48" s="32">
        <f>(Tabla22[[#This Row],[Probabilidad de ocurrencia]]*(Tabla22[[#This Row],[Exposición]]+Tabla22[[#This Row],[Sensibilidad]]))/Tabla22[[#This Row],[Capacidad de adaptación]]</f>
        <v>8</v>
      </c>
      <c r="I48" s="19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Moderado</v>
      </c>
    </row>
    <row r="49" spans="1:13" ht="18" x14ac:dyDescent="0.3">
      <c r="A49" s="27" t="s">
        <v>3</v>
      </c>
      <c r="B49" s="20" t="s">
        <v>31</v>
      </c>
      <c r="C49" s="15" t="s">
        <v>128</v>
      </c>
      <c r="D49" s="29">
        <v>4</v>
      </c>
      <c r="E49" s="29">
        <v>4</v>
      </c>
      <c r="F49" s="29">
        <v>4</v>
      </c>
      <c r="G49" s="29">
        <v>3</v>
      </c>
      <c r="H49" s="30">
        <f>(Tabla22[[#This Row],[Probabilidad de ocurrencia]]*(Tabla22[[#This Row],[Exposición]]+Tabla22[[#This Row],[Sensibilidad]]))/Tabla22[[#This Row],[Capacidad de adaptación]]</f>
        <v>10.666666666666666</v>
      </c>
      <c r="I49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50" spans="1:13" ht="18" x14ac:dyDescent="0.3">
      <c r="A50" s="28"/>
      <c r="B50" s="20" t="s">
        <v>31</v>
      </c>
      <c r="C50" s="15" t="s">
        <v>130</v>
      </c>
      <c r="D50" s="29">
        <v>4</v>
      </c>
      <c r="E50" s="29">
        <v>4</v>
      </c>
      <c r="F50" s="29">
        <v>4</v>
      </c>
      <c r="G50" s="29">
        <v>3</v>
      </c>
      <c r="H50" s="30">
        <f>(Tabla22[[#This Row],[Probabilidad de ocurrencia]]*(Tabla22[[#This Row],[Exposición]]+Tabla22[[#This Row],[Sensibilidad]]))/Tabla22[[#This Row],[Capacidad de adaptación]]</f>
        <v>10.666666666666666</v>
      </c>
      <c r="I50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51" spans="1:13" ht="18" x14ac:dyDescent="0.3">
      <c r="A51" s="28"/>
      <c r="B51" s="20" t="s">
        <v>31</v>
      </c>
      <c r="C51" s="15" t="s">
        <v>131</v>
      </c>
      <c r="D51" s="29">
        <v>4</v>
      </c>
      <c r="E51" s="29">
        <v>4</v>
      </c>
      <c r="F51" s="29">
        <v>4</v>
      </c>
      <c r="G51" s="29">
        <v>3</v>
      </c>
      <c r="H51" s="30">
        <f>(Tabla22[[#This Row],[Probabilidad de ocurrencia]]*(Tabla22[[#This Row],[Exposición]]+Tabla22[[#This Row],[Sensibilidad]]))/Tabla22[[#This Row],[Capacidad de adaptación]]</f>
        <v>10.666666666666666</v>
      </c>
      <c r="I51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52" spans="1:13" ht="18" x14ac:dyDescent="0.3">
      <c r="A52" s="20"/>
      <c r="B52" s="20" t="s">
        <v>31</v>
      </c>
      <c r="C52" s="15" t="s">
        <v>129</v>
      </c>
      <c r="D52" s="29">
        <v>4</v>
      </c>
      <c r="E52" s="29">
        <v>4</v>
      </c>
      <c r="F52" s="29">
        <v>4</v>
      </c>
      <c r="G52" s="29">
        <v>3</v>
      </c>
      <c r="H52" s="30">
        <f>(Tabla22[[#This Row],[Probabilidad de ocurrencia]]*(Tabla22[[#This Row],[Exposición]]+Tabla22[[#This Row],[Sensibilidad]]))/Tabla22[[#This Row],[Capacidad de adaptación]]</f>
        <v>10.666666666666666</v>
      </c>
      <c r="I52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53" spans="1:13" ht="36" x14ac:dyDescent="0.3">
      <c r="A53" s="28"/>
      <c r="B53" s="20" t="s">
        <v>31</v>
      </c>
      <c r="C53" s="15" t="s">
        <v>117</v>
      </c>
      <c r="D53" s="29">
        <v>4</v>
      </c>
      <c r="E53" s="29">
        <v>4</v>
      </c>
      <c r="F53" s="29">
        <v>4</v>
      </c>
      <c r="G53" s="29">
        <v>3</v>
      </c>
      <c r="H53" s="30">
        <f>(Tabla22[[#This Row],[Probabilidad de ocurrencia]]*(Tabla22[[#This Row],[Exposición]]+Tabla22[[#This Row],[Sensibilidad]]))/Tabla22[[#This Row],[Capacidad de adaptación]]</f>
        <v>10.666666666666666</v>
      </c>
      <c r="I53" s="16" t="str">
        <f>IFERROR(IF(Tabla22[[#This Row],[Columna1]]&lt;=2,"Muy Bajo", IF(Tabla22[[#This Row],[Columna1]]&lt;=5.9,"Bajo", IF(Tabla22[[#This Row],[Columna1]]&lt;=8.9,"Moderado", IF(Tabla22[[#This Row],[Columna1]]&lt;=24.9, "Alto", IF(Tabla22[[#This Row],[Columna1]]&lt;=50, "Crítico", "Fuera de Rango")))))," ")</f>
        <v>Alto</v>
      </c>
    </row>
    <row r="54" spans="1:13" x14ac:dyDescent="0.3"/>
    <row r="55" spans="1:13" ht="21.6" x14ac:dyDescent="0.3">
      <c r="C55" s="52" t="s">
        <v>26</v>
      </c>
      <c r="D55" s="53"/>
    </row>
    <row r="56" spans="1:13" ht="21.6" x14ac:dyDescent="0.3">
      <c r="C56" s="33" t="s">
        <v>93</v>
      </c>
      <c r="D56" s="34">
        <f>COUNTIF(I4:I53,"Crítico")</f>
        <v>0</v>
      </c>
      <c r="K56" s="12">
        <f>D56/COUNTA(I4:I53)</f>
        <v>0</v>
      </c>
      <c r="L56" s="4">
        <v>0.3</v>
      </c>
      <c r="M56" s="6">
        <f>K56*L56</f>
        <v>0</v>
      </c>
    </row>
    <row r="57" spans="1:13" ht="21.6" x14ac:dyDescent="0.3">
      <c r="C57" s="33" t="s">
        <v>27</v>
      </c>
      <c r="D57" s="34">
        <f>COUNTIF(I4:I53,"Alto")</f>
        <v>16</v>
      </c>
      <c r="K57" s="12">
        <f>D57/COUNTA(I5:I54)</f>
        <v>0.32653061224489793</v>
      </c>
      <c r="L57" s="4">
        <v>0.25</v>
      </c>
      <c r="M57" s="6">
        <f t="shared" ref="M57:M60" si="0">K57*L57</f>
        <v>8.1632653061224483E-2</v>
      </c>
    </row>
    <row r="58" spans="1:13" ht="21.6" x14ac:dyDescent="0.3">
      <c r="C58" s="33" t="s">
        <v>62</v>
      </c>
      <c r="D58" s="34">
        <f>COUNTIF(I4:I53,"Moderado")</f>
        <v>11</v>
      </c>
      <c r="K58" s="12">
        <f>D58/COUNTA(I6:I55)</f>
        <v>0.22916666666666666</v>
      </c>
      <c r="L58" s="4">
        <v>0.2</v>
      </c>
      <c r="M58" s="6">
        <f t="shared" si="0"/>
        <v>4.5833333333333337E-2</v>
      </c>
    </row>
    <row r="59" spans="1:13" ht="21.6" x14ac:dyDescent="0.3">
      <c r="C59" s="33" t="s">
        <v>28</v>
      </c>
      <c r="D59" s="34">
        <f>COUNTIF(I4:I53,"Bajo")</f>
        <v>10</v>
      </c>
      <c r="K59" s="12">
        <f>D59/COUNTA(I7:I56)</f>
        <v>0.21276595744680851</v>
      </c>
      <c r="L59" s="4">
        <v>0.15</v>
      </c>
      <c r="M59" s="6">
        <f t="shared" si="0"/>
        <v>3.1914893617021274E-2</v>
      </c>
    </row>
    <row r="60" spans="1:13" ht="21.6" x14ac:dyDescent="0.3">
      <c r="C60" s="33" t="s">
        <v>29</v>
      </c>
      <c r="D60" s="34">
        <f>COUNTIF(I4:I53,"Muy Bajo")</f>
        <v>12</v>
      </c>
      <c r="K60" s="12">
        <f>D60/COUNTA(I7:I57)</f>
        <v>0.25531914893617019</v>
      </c>
      <c r="L60" s="4">
        <v>0.1</v>
      </c>
      <c r="M60" s="6">
        <f t="shared" si="0"/>
        <v>2.553191489361702E-2</v>
      </c>
    </row>
    <row r="61" spans="1:13" ht="21.6" x14ac:dyDescent="0.3">
      <c r="C61" s="35" t="s">
        <v>30</v>
      </c>
      <c r="D61" s="36">
        <f>$M$61</f>
        <v>0.1849127949051961</v>
      </c>
      <c r="L61" s="1">
        <f>SUM(L56:L60)</f>
        <v>1</v>
      </c>
      <c r="M61" s="7">
        <f>SUM(M56:M60)</f>
        <v>0.1849127949051961</v>
      </c>
    </row>
    <row r="62" spans="1:13" x14ac:dyDescent="0.3">
      <c r="G62" s="5"/>
      <c r="M62" s="1">
        <f>M61*100</f>
        <v>18.491279490519609</v>
      </c>
    </row>
    <row r="63" spans="1:13" x14ac:dyDescent="0.3">
      <c r="K63" s="12"/>
    </row>
    <row r="64" spans="1:13" x14ac:dyDescent="0.3"/>
    <row r="65" x14ac:dyDescent="0.3"/>
    <row r="66" x14ac:dyDescent="0.3"/>
    <row r="67" x14ac:dyDescent="0.3"/>
    <row r="68" x14ac:dyDescent="0.3"/>
    <row r="69" x14ac:dyDescent="0.3"/>
    <row r="70" x14ac:dyDescent="0.3"/>
  </sheetData>
  <sheetProtection algorithmName="SHA-512" hashValue="qGcZCSk7N5Cgh+6kmtbE/2jjVQUulA/viMlLZU+z/keO8uvAmKKrsXqKQnazkpLX9Loqh03phzyODF2PjllxIw==" saltValue="NW/u6gEhF14py6n+umziKg==" spinCount="100000" sheet="1" objects="1" scenarios="1"/>
  <mergeCells count="2">
    <mergeCell ref="A1:I1"/>
    <mergeCell ref="C55:D55"/>
  </mergeCells>
  <dataValidations count="1">
    <dataValidation type="list" allowBlank="1" showInputMessage="1" showErrorMessage="1" sqref="D4:G41 D42:G53" xr:uid="{005E5DF1-C1D5-49BF-B379-2CF43266B770}">
      <formula1>"1,2,3,4,5"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46C3-92E6-4BDF-993B-1E753A511D1B}">
  <dimension ref="A1:H59"/>
  <sheetViews>
    <sheetView tabSelected="1" topLeftCell="C1" zoomScale="60" zoomScaleNormal="60" workbookViewId="0">
      <selection activeCell="E18" sqref="E18"/>
    </sheetView>
  </sheetViews>
  <sheetFormatPr baseColWidth="10" defaultColWidth="0" defaultRowHeight="15.6" zeroHeight="1" x14ac:dyDescent="0.3"/>
  <cols>
    <col min="1" max="1" width="29.21875" style="42" customWidth="1"/>
    <col min="2" max="2" width="27.5546875" style="42" customWidth="1"/>
    <col min="3" max="3" width="57" style="42" customWidth="1"/>
    <col min="4" max="5" width="80.77734375" style="42" customWidth="1"/>
    <col min="6" max="6" width="29.21875" style="42" customWidth="1"/>
    <col min="7" max="7" width="80.77734375" style="42" customWidth="1"/>
    <col min="8" max="8" width="11.5546875" style="42" customWidth="1"/>
    <col min="9" max="16384" width="11.5546875" style="42" hidden="1"/>
  </cols>
  <sheetData>
    <row r="1" spans="1:8" s="43" customFormat="1" ht="18" x14ac:dyDescent="0.3">
      <c r="A1" s="54"/>
      <c r="B1" s="54"/>
      <c r="C1" s="54"/>
      <c r="D1" s="54"/>
      <c r="E1" s="54"/>
      <c r="F1" s="54"/>
      <c r="G1" s="54"/>
      <c r="H1" s="42"/>
    </row>
    <row r="2" spans="1:8" s="43" customFormat="1" ht="18" x14ac:dyDescent="0.3">
      <c r="A2" s="21" t="s">
        <v>13</v>
      </c>
      <c r="B2" s="22" t="s">
        <v>14</v>
      </c>
      <c r="C2" s="22" t="s">
        <v>7</v>
      </c>
      <c r="D2" s="22" t="s">
        <v>9</v>
      </c>
      <c r="E2" s="22" t="s">
        <v>10</v>
      </c>
      <c r="F2" s="22" t="s">
        <v>11</v>
      </c>
      <c r="G2" s="22" t="s">
        <v>12</v>
      </c>
      <c r="H2" s="42"/>
    </row>
    <row r="3" spans="1:8" s="43" customFormat="1" ht="62.4" x14ac:dyDescent="0.3">
      <c r="A3" s="37" t="s">
        <v>15</v>
      </c>
      <c r="B3" s="37" t="s">
        <v>16</v>
      </c>
      <c r="C3" s="37" t="s">
        <v>17</v>
      </c>
      <c r="D3" s="37" t="s">
        <v>140</v>
      </c>
      <c r="E3" s="37" t="s">
        <v>18</v>
      </c>
      <c r="F3" s="37" t="s">
        <v>19</v>
      </c>
      <c r="G3" s="37" t="s">
        <v>20</v>
      </c>
      <c r="H3" s="42"/>
    </row>
    <row r="4" spans="1:8" s="43" customFormat="1" ht="100.05" customHeight="1" x14ac:dyDescent="0.3">
      <c r="A4" s="38" t="str">
        <f>Tabla22[[#This Row],[Dimensión]]</f>
        <v>Política</v>
      </c>
      <c r="B4" s="39" t="str">
        <f>Tabla22[[#This Row],[Subdimensión]]</f>
        <v>Administrativo</v>
      </c>
      <c r="C4" s="39" t="str">
        <f>Tabla22[[#This Row],[Riesgo]]</f>
        <v>El proyecto se enfrenta a perjuicios graves (cancelación o suspensión) debidos a la inestabilidad administrativa relacionada con los mercados de carbono en el país anfitrión</v>
      </c>
      <c r="D4" s="29"/>
      <c r="E4" s="29"/>
      <c r="F4" s="29"/>
      <c r="G4" s="29"/>
      <c r="H4" s="42"/>
    </row>
    <row r="5" spans="1:8" s="43" customFormat="1" ht="100.05" customHeight="1" x14ac:dyDescent="0.3">
      <c r="A5" s="39"/>
      <c r="B5" s="39" t="str">
        <f>Tabla22[[#This Row],[Subdimensión]]</f>
        <v>Administrativo</v>
      </c>
      <c r="C5" s="39" t="str">
        <f>Tabla22[[#This Row],[Riesgo]]</f>
        <v>Las actividades de proyecto no se alinean con las metas del Plan de Desarrollo del país anfitrión</v>
      </c>
      <c r="D5" s="29"/>
      <c r="E5" s="29"/>
      <c r="F5" s="29"/>
      <c r="G5" s="29"/>
      <c r="H5" s="42"/>
    </row>
    <row r="6" spans="1:8" s="43" customFormat="1" ht="100.05" customHeight="1" x14ac:dyDescent="0.3">
      <c r="A6" s="39"/>
      <c r="B6" s="39" t="str">
        <f>Tabla22[[#This Row],[Subdimensión]]</f>
        <v>Administrativo</v>
      </c>
      <c r="C6" s="39" t="str">
        <f>Tabla22[[#This Row],[Riesgo]]</f>
        <v>La actividad de proyecto es consistentes con las actividades de la última Contribución Nacional Determinada (NDC) del país anfitrión.</v>
      </c>
      <c r="D6" s="29"/>
      <c r="E6" s="29"/>
      <c r="F6" s="29"/>
      <c r="G6" s="29"/>
      <c r="H6" s="42"/>
    </row>
    <row r="7" spans="1:8" s="43" customFormat="1" ht="100.05" customHeight="1" x14ac:dyDescent="0.3">
      <c r="A7" s="39"/>
      <c r="B7" s="39" t="str">
        <f>Tabla22[[#This Row],[Subdimensión]]</f>
        <v>Institucional</v>
      </c>
      <c r="C7" s="39" t="str">
        <f>Tabla22[[#This Row],[Riesgo]]</f>
        <v>El proyecto se expone a cambios en los mecanismos de registro, verificación y control de proyectos de carbono en el pais anfitrión</v>
      </c>
      <c r="D7" s="29"/>
      <c r="E7" s="29"/>
      <c r="F7" s="29"/>
      <c r="G7" s="29"/>
      <c r="H7" s="42"/>
    </row>
    <row r="8" spans="1:8" s="43" customFormat="1" ht="100.05" customHeight="1" x14ac:dyDescent="0.3">
      <c r="A8" s="39"/>
      <c r="B8" s="39" t="str">
        <f>Tabla22[[#This Row],[Subdimensión]]</f>
        <v>Institucional</v>
      </c>
      <c r="C8" s="39" t="str">
        <f>Tabla22[[#This Row],[Riesgo]]</f>
        <v>Eliminación de mecanismos de cooperación internacional, nacional o regional involucrados para la implementación de las actividades de proyecto</v>
      </c>
      <c r="D8" s="29"/>
      <c r="E8" s="29"/>
      <c r="F8" s="29"/>
      <c r="G8" s="29"/>
      <c r="H8" s="42"/>
    </row>
    <row r="9" spans="1:8" s="43" customFormat="1" ht="100.05" customHeight="1" x14ac:dyDescent="0.3">
      <c r="A9" s="40" t="str">
        <f>Tabla22[[#This Row],[Dimensión]]</f>
        <v>Económica</v>
      </c>
      <c r="B9" s="41" t="str">
        <f>Tabla22[[#This Row],[Subdimensión]]</f>
        <v>Mercado</v>
      </c>
      <c r="C9" s="41" t="str">
        <f>Tabla22[[#This Row],[Riesgo]]</f>
        <v>El proyecto reduce su permanencia ante el cambio en las dinámicas de oferta y demanda del mercado nacional de carbono</v>
      </c>
      <c r="D9" s="31"/>
      <c r="E9" s="31"/>
      <c r="F9" s="31"/>
      <c r="G9" s="31"/>
      <c r="H9" s="42"/>
    </row>
    <row r="10" spans="1:8" s="43" customFormat="1" ht="100.05" customHeight="1" x14ac:dyDescent="0.3">
      <c r="A10" s="41"/>
      <c r="B10" s="41" t="str">
        <f>Tabla22[[#This Row],[Subdimensión]]</f>
        <v>Mercado</v>
      </c>
      <c r="C10" s="41" t="str">
        <f>Tabla22[[#This Row],[Riesgo]]</f>
        <v>Barreras de comercialización de créditos de carbono en mercados internacionales</v>
      </c>
      <c r="D10" s="31"/>
      <c r="E10" s="31"/>
      <c r="F10" s="31"/>
      <c r="G10" s="31"/>
      <c r="H10" s="42"/>
    </row>
    <row r="11" spans="1:8" s="43" customFormat="1" ht="100.05" customHeight="1" x14ac:dyDescent="0.3">
      <c r="A11" s="41"/>
      <c r="B11" s="41" t="str">
        <f>Tabla22[[#This Row],[Subdimensión]]</f>
        <v>Mercado</v>
      </c>
      <c r="C11" s="41" t="str">
        <f>Tabla22[[#This Row],[Riesgo]]</f>
        <v>El proyecto pierde su permanencia ante la disminución del valor de los créditos de carbono comercializables</v>
      </c>
      <c r="D11" s="31"/>
      <c r="E11" s="31"/>
      <c r="F11" s="31"/>
      <c r="G11" s="31"/>
      <c r="H11" s="42"/>
    </row>
    <row r="12" spans="1:8" s="43" customFormat="1" ht="100.05" customHeight="1" x14ac:dyDescent="0.3">
      <c r="A12" s="41"/>
      <c r="B12" s="41" t="str">
        <f>Tabla22[[#This Row],[Subdimensión]]</f>
        <v>Financiación</v>
      </c>
      <c r="C12" s="41" t="str">
        <f>Tabla22[[#This Row],[Riesgo]]</f>
        <v>Dependencia exclusiva de ingresos asociados a venta de créditos de carbono</v>
      </c>
      <c r="D12" s="31"/>
      <c r="E12" s="31"/>
      <c r="F12" s="31"/>
      <c r="G12" s="31"/>
      <c r="H12" s="42"/>
    </row>
    <row r="13" spans="1:8" s="43" customFormat="1" ht="100.05" customHeight="1" x14ac:dyDescent="0.3">
      <c r="A13" s="41"/>
      <c r="B13" s="41" t="str">
        <f>Tabla22[[#This Row],[Subdimensión]]</f>
        <v>Financiación</v>
      </c>
      <c r="C13" s="41" t="str">
        <f>Tabla22[[#This Row],[Riesgo]]</f>
        <v>Ausencia de inversores para sostener el proyecto en el horizonte definido</v>
      </c>
      <c r="D13" s="31"/>
      <c r="E13" s="31"/>
      <c r="F13" s="31"/>
      <c r="G13" s="31"/>
      <c r="H13" s="42"/>
    </row>
    <row r="14" spans="1:8" s="43" customFormat="1" ht="100.05" customHeight="1" x14ac:dyDescent="0.3">
      <c r="A14" s="41"/>
      <c r="B14" s="41" t="str">
        <f>Tabla22[[#This Row],[Subdimensión]]</f>
        <v>Financiación</v>
      </c>
      <c r="C14" s="41" t="str">
        <f>Tabla22[[#This Row],[Riesgo]]</f>
        <v>Capital insuficiente para sostener las actividades de monitoreo e implementación del proyecto</v>
      </c>
      <c r="D14" s="31"/>
      <c r="E14" s="31"/>
      <c r="F14" s="31"/>
      <c r="G14" s="31"/>
      <c r="H14" s="42"/>
    </row>
    <row r="15" spans="1:8" s="43" customFormat="1" ht="100.05" customHeight="1" x14ac:dyDescent="0.3">
      <c r="A15" s="41"/>
      <c r="B15" s="41" t="str">
        <f>Tabla22[[#This Row],[Subdimensión]]</f>
        <v>Ingresos y costos</v>
      </c>
      <c r="C15" s="41" t="str">
        <f>Tabla22[[#This Row],[Riesgo]]</f>
        <v>Aumento en los costos de verificación y certificación</v>
      </c>
      <c r="D15" s="31"/>
      <c r="E15" s="31"/>
      <c r="F15" s="31"/>
      <c r="G15" s="31"/>
      <c r="H15" s="42"/>
    </row>
    <row r="16" spans="1:8" s="43" customFormat="1" ht="100.05" customHeight="1" x14ac:dyDescent="0.3">
      <c r="A16" s="41"/>
      <c r="B16" s="41" t="str">
        <f>Tabla22[[#This Row],[Subdimensión]]</f>
        <v>Ingresos y costos</v>
      </c>
      <c r="C16" s="41" t="str">
        <f>Tabla22[[#This Row],[Riesgo]]</f>
        <v>Aumento en los costos de implementación de actividades de proyecto</v>
      </c>
      <c r="D16" s="44"/>
      <c r="E16" s="31"/>
      <c r="F16" s="31"/>
      <c r="G16" s="31"/>
      <c r="H16" s="42"/>
    </row>
    <row r="17" spans="1:8" s="43" customFormat="1" ht="100.05" customHeight="1" x14ac:dyDescent="0.3">
      <c r="A17" s="41"/>
      <c r="B17" s="41" t="str">
        <f>Tabla22[[#This Row],[Subdimensión]]</f>
        <v>Ingresos y costos</v>
      </c>
      <c r="C17" s="41" t="str">
        <f>Tabla22[[#This Row],[Riesgo]]</f>
        <v>Ingresos basados en proyecciones de divisas extranjeras que pueden variar por dinámicas económicas regionales.</v>
      </c>
      <c r="D17" s="31"/>
      <c r="E17" s="31"/>
      <c r="F17" s="31"/>
      <c r="G17" s="31"/>
      <c r="H17" s="42"/>
    </row>
    <row r="18" spans="1:8" s="43" customFormat="1" ht="100.05" customHeight="1" x14ac:dyDescent="0.3">
      <c r="A18" s="38" t="str">
        <f>Tabla22[[#This Row],[Dimensión]]</f>
        <v>Social</v>
      </c>
      <c r="B18" s="39" t="str">
        <f>Tabla22[[#This Row],[Subdimensión]]</f>
        <v>Conflictos</v>
      </c>
      <c r="C18" s="39" t="str">
        <f>Tabla22[[#This Row],[Riesgo]]</f>
        <v>Incumplimiento de compromisos entre los participantes directos de la iniciativa de mitigación.</v>
      </c>
      <c r="D18" s="29"/>
      <c r="E18" s="29"/>
      <c r="F18" s="29"/>
      <c r="G18" s="29"/>
      <c r="H18" s="42"/>
    </row>
    <row r="19" spans="1:8" s="43" customFormat="1" ht="100.05" customHeight="1" x14ac:dyDescent="0.3">
      <c r="A19" s="39"/>
      <c r="B19" s="39" t="str">
        <f>Tabla22[[#This Row],[Subdimensión]]</f>
        <v>Conflictos</v>
      </c>
      <c r="C19" s="39" t="str">
        <f>Tabla22[[#This Row],[Riesgo]]</f>
        <v>Existencia de conflictos entre comunidades locales y/o actores involucrados en el proyecto</v>
      </c>
      <c r="D19" s="29"/>
      <c r="E19" s="29"/>
      <c r="F19" s="29"/>
      <c r="G19" s="29"/>
      <c r="H19" s="42"/>
    </row>
    <row r="20" spans="1:8" s="43" customFormat="1" ht="100.05" customHeight="1" x14ac:dyDescent="0.3">
      <c r="A20" s="39"/>
      <c r="B20" s="39" t="str">
        <f>Tabla22[[#This Row],[Subdimensión]]</f>
        <v>Salvaguardas</v>
      </c>
      <c r="C20" s="39" t="str">
        <f>Tabla22[[#This Row],[Riesgo]]</f>
        <v>Afectación de las estructuras de gobernanza local identificadas previo y durante la ejecución de la iniciativa.</v>
      </c>
      <c r="D20" s="29"/>
      <c r="E20" s="29"/>
      <c r="F20" s="29"/>
      <c r="G20" s="29"/>
      <c r="H20" s="42"/>
    </row>
    <row r="21" spans="1:8" s="43" customFormat="1" ht="100.05" customHeight="1" x14ac:dyDescent="0.3">
      <c r="A21" s="39"/>
      <c r="B21" s="39" t="str">
        <f>Tabla22[[#This Row],[Subdimensión]]</f>
        <v>Salvaguardas</v>
      </c>
      <c r="C21" s="39" t="str">
        <f>Tabla22[[#This Row],[Riesgo]]</f>
        <v>Alteración de las tradiciones y cultura de la población participante</v>
      </c>
      <c r="D21" s="29"/>
      <c r="E21" s="29"/>
      <c r="F21" s="29"/>
      <c r="G21" s="29"/>
      <c r="H21" s="42"/>
    </row>
    <row r="22" spans="1:8" s="43" customFormat="1" ht="100.05" customHeight="1" x14ac:dyDescent="0.3">
      <c r="A22" s="39"/>
      <c r="B22" s="39" t="str">
        <f>Tabla22[[#This Row],[Subdimensión]]</f>
        <v>Movilización</v>
      </c>
      <c r="C22" s="39" t="str">
        <f>Tabla22[[#This Row],[Riesgo]]</f>
        <v>El proyecto fomenta cambios en las dinámicas poblacionales debido a procesos de migración (emigración e inmigración) sobre el territorio</v>
      </c>
      <c r="D22" s="29"/>
      <c r="E22" s="29"/>
      <c r="F22" s="29"/>
      <c r="G22" s="29"/>
      <c r="H22" s="42"/>
    </row>
    <row r="23" spans="1:8" s="43" customFormat="1" ht="100.05" customHeight="1" x14ac:dyDescent="0.3">
      <c r="A23" s="39"/>
      <c r="B23" s="39" t="str">
        <f>Tabla22[[#This Row],[Subdimensión]]</f>
        <v>Conflicto armado</v>
      </c>
      <c r="C23" s="39" t="str">
        <f>Tabla22[[#This Row],[Riesgo]]</f>
        <v>El proyecto y su permanencia se ve perjudicado por la presencia de actores o grupos armados al margen de la ley en la región.</v>
      </c>
      <c r="D23" s="29"/>
      <c r="E23" s="29"/>
      <c r="F23" s="29"/>
      <c r="G23" s="29"/>
      <c r="H23" s="42"/>
    </row>
    <row r="24" spans="1:8" s="43" customFormat="1" ht="100.05" customHeight="1" x14ac:dyDescent="0.3">
      <c r="A24" s="40" t="str">
        <f>Tabla22[[#This Row],[Dimensión]]</f>
        <v>Técnico - Tecnológica</v>
      </c>
      <c r="B24" s="41" t="str">
        <f>Tabla22[[#This Row],[Subdimensión]]</f>
        <v>Capacidad técnica</v>
      </c>
      <c r="C24" s="41" t="str">
        <f>Tabla22[[#This Row],[Riesgo]]</f>
        <v>El proyecto enfrenta dificultades en el diseño e implementación de sistemas MRV</v>
      </c>
      <c r="D24" s="31"/>
      <c r="E24" s="31"/>
      <c r="F24" s="31"/>
      <c r="G24" s="31"/>
      <c r="H24" s="42"/>
    </row>
    <row r="25" spans="1:8" s="43" customFormat="1" ht="100.05" customHeight="1" x14ac:dyDescent="0.3">
      <c r="A25" s="41"/>
      <c r="B25" s="41" t="str">
        <f>Tabla22[[#This Row],[Subdimensión]]</f>
        <v>Capacidad técnica</v>
      </c>
      <c r="C25" s="41" t="str">
        <f>Tabla22[[#This Row],[Riesgo]]</f>
        <v>Las actualizaciones metodológicas del proyecto generan impactos en su permanencia</v>
      </c>
      <c r="D25" s="31"/>
      <c r="E25" s="31"/>
      <c r="F25" s="31"/>
      <c r="G25" s="31"/>
      <c r="H25" s="42"/>
    </row>
    <row r="26" spans="1:8" s="43" customFormat="1" ht="100.05" customHeight="1" x14ac:dyDescent="0.3">
      <c r="A26" s="41"/>
      <c r="B26" s="41" t="str">
        <f>Tabla22[[#This Row],[Subdimensión]]</f>
        <v>Capacidad técnica</v>
      </c>
      <c r="C26" s="41" t="str">
        <f>Tabla22[[#This Row],[Riesgo]]</f>
        <v>Baja capacidad técnica para la implementación metodológica o de herramientas desarrolladas por el estandar</v>
      </c>
      <c r="D26" s="31"/>
      <c r="E26" s="31"/>
      <c r="F26" s="31"/>
      <c r="G26" s="31"/>
      <c r="H26" s="42"/>
    </row>
    <row r="27" spans="1:8" s="43" customFormat="1" ht="100.05" customHeight="1" x14ac:dyDescent="0.3">
      <c r="A27" s="41"/>
      <c r="B27" s="41" t="str">
        <f>Tabla22[[#This Row],[Subdimensión]]</f>
        <v>Acceso a tecnología</v>
      </c>
      <c r="C27" s="41" t="str">
        <f>Tabla22[[#This Row],[Riesgo]]</f>
        <v>Falta de actualización de equipos o insumos para la recolección de información - Obsolescencia tecnologica</v>
      </c>
      <c r="D27" s="31"/>
      <c r="E27" s="31"/>
      <c r="F27" s="31"/>
      <c r="G27" s="31"/>
      <c r="H27" s="42"/>
    </row>
    <row r="28" spans="1:8" s="43" customFormat="1" ht="100.05" customHeight="1" x14ac:dyDescent="0.3">
      <c r="A28" s="41"/>
      <c r="B28" s="41" t="str">
        <f>Tabla22[[#This Row],[Subdimensión]]</f>
        <v>Acceso a tecnología</v>
      </c>
      <c r="C28" s="41" t="str">
        <f>Tabla22[[#This Row],[Riesgo]]</f>
        <v>Dependencia exlusiva a equipos y/o proveedores especificos</v>
      </c>
      <c r="D28" s="31"/>
      <c r="E28" s="31"/>
      <c r="F28" s="31"/>
      <c r="G28" s="31"/>
      <c r="H28" s="42"/>
    </row>
    <row r="29" spans="1:8" s="43" customFormat="1" ht="100.05" customHeight="1" x14ac:dyDescent="0.3">
      <c r="A29" s="41"/>
      <c r="B29" s="41" t="str">
        <f>Tabla22[[#This Row],[Subdimensión]]</f>
        <v>Acceso a tecnología</v>
      </c>
      <c r="C29" s="41" t="str">
        <f>Tabla22[[#This Row],[Riesgo]]</f>
        <v>Dificultad de acceso y/o actualización a tecnologías de vanguardia para el Monitoreo e implementación de la iniciativa</v>
      </c>
      <c r="D29" s="31"/>
      <c r="E29" s="31"/>
      <c r="F29" s="31"/>
      <c r="G29" s="31"/>
      <c r="H29" s="42"/>
    </row>
    <row r="30" spans="1:8" s="43" customFormat="1" ht="100.05" customHeight="1" x14ac:dyDescent="0.3">
      <c r="A30" s="41"/>
      <c r="B30" s="41" t="str">
        <f>Tabla22[[#This Row],[Subdimensión]]</f>
        <v>Gestión de la información</v>
      </c>
      <c r="C30" s="41" t="str">
        <f>Tabla22[[#This Row],[Riesgo]]</f>
        <v>El proyecto esta propenso a errores en los sistemas de control y estimación de reservas de carbono</v>
      </c>
      <c r="D30" s="31"/>
      <c r="E30" s="31"/>
      <c r="F30" s="31"/>
      <c r="G30" s="31"/>
      <c r="H30" s="42"/>
    </row>
    <row r="31" spans="1:8" s="43" customFormat="1" ht="100.05" customHeight="1" x14ac:dyDescent="0.3">
      <c r="A31" s="41"/>
      <c r="B31" s="41" t="str">
        <f>Tabla22[[#This Row],[Subdimensión]]</f>
        <v>Gestión de la información</v>
      </c>
      <c r="C31" s="41" t="str">
        <f>Tabla22[[#This Row],[Riesgo]]</f>
        <v>Pérdida de información por trazabilidad digital o fisica limitada</v>
      </c>
      <c r="D31" s="31"/>
      <c r="E31" s="31"/>
      <c r="F31" s="31"/>
      <c r="G31" s="31"/>
      <c r="H31" s="42"/>
    </row>
    <row r="32" spans="1:8" s="43" customFormat="1" ht="100.05" customHeight="1" x14ac:dyDescent="0.3">
      <c r="A32" s="41"/>
      <c r="B32" s="41" t="str">
        <f>Tabla22[[#This Row],[Subdimensión]]</f>
        <v>Gestión de la información</v>
      </c>
      <c r="C32" s="41" t="str">
        <f>Tabla22[[#This Row],[Riesgo]]</f>
        <v>El proyecto emplea información por defecto, incompleta o con incertidumbre</v>
      </c>
      <c r="D32" s="31"/>
      <c r="E32" s="31"/>
      <c r="F32" s="31"/>
      <c r="G32" s="31"/>
      <c r="H32" s="42"/>
    </row>
    <row r="33" spans="1:8" s="43" customFormat="1" ht="100.05" customHeight="1" x14ac:dyDescent="0.3">
      <c r="A33" s="38" t="str">
        <f>Tabla22[[#This Row],[Dimensión]]</f>
        <v>Ecológica</v>
      </c>
      <c r="B33" s="39" t="str">
        <f>Tabla22[[#This Row],[Subdimensión]]</f>
        <v>Integridad Ecologica</v>
      </c>
      <c r="C33" s="39" t="str">
        <f>Tabla22[[#This Row],[Riesgo]]</f>
        <v>Proliferación de especies invasoras en el area del proyecto o aledañas</v>
      </c>
      <c r="D33" s="29"/>
      <c r="E33" s="29"/>
      <c r="F33" s="29"/>
      <c r="G33" s="29"/>
      <c r="H33" s="42"/>
    </row>
    <row r="34" spans="1:8" s="43" customFormat="1" ht="100.05" customHeight="1" x14ac:dyDescent="0.3">
      <c r="A34" s="39"/>
      <c r="B34" s="39" t="str">
        <f>Tabla22[[#This Row],[Subdimensión]]</f>
        <v>Integridad Ecologica</v>
      </c>
      <c r="C34" s="39" t="str">
        <f>Tabla22[[#This Row],[Riesgo]]</f>
        <v xml:space="preserve">Aparición de plagas y/o enfermedades </v>
      </c>
      <c r="D34" s="29"/>
      <c r="E34" s="29"/>
      <c r="F34" s="29"/>
      <c r="G34" s="29"/>
      <c r="H34" s="42"/>
    </row>
    <row r="35" spans="1:8" s="43" customFormat="1" ht="100.05" customHeight="1" x14ac:dyDescent="0.3">
      <c r="A35" s="39"/>
      <c r="B35" s="39" t="str">
        <f>Tabla22[[#This Row],[Subdimensión]]</f>
        <v>Degradación ecosistemica</v>
      </c>
      <c r="C35" s="39" t="str">
        <f>Tabla22[[#This Row],[Riesgo]]</f>
        <v>El proyecto requiere cambios en las dinámicas ecosistémicas naturales de manera directa o indirecta (Alteración de ciclos, cambios de las asociaciones naturales, etc)</v>
      </c>
      <c r="D35" s="29"/>
      <c r="E35" s="29"/>
      <c r="F35" s="29"/>
      <c r="G35" s="29"/>
      <c r="H35" s="42"/>
    </row>
    <row r="36" spans="1:8" s="43" customFormat="1" ht="100.05" customHeight="1" x14ac:dyDescent="0.3">
      <c r="A36" s="39"/>
      <c r="B36" s="39" t="str">
        <f>Tabla22[[#This Row],[Subdimensión]]</f>
        <v>Degradación ecosistemica</v>
      </c>
      <c r="C36" s="39" t="str">
        <f>Tabla22[[#This Row],[Riesgo]]</f>
        <v>Degradación ecosistemica asociada a la pérdida de diversidad en los ecosistemas por actividades directas o indirectas del proyecto.</v>
      </c>
      <c r="D36" s="29"/>
      <c r="E36" s="29"/>
      <c r="F36" s="29"/>
      <c r="G36" s="29"/>
      <c r="H36" s="42"/>
    </row>
    <row r="37" spans="1:8" s="43" customFormat="1" ht="100.05" customHeight="1" x14ac:dyDescent="0.3">
      <c r="A37" s="39"/>
      <c r="B37" s="39" t="str">
        <f>Tabla22[[#This Row],[Subdimensión]]</f>
        <v>Degradación ecosistemica</v>
      </c>
      <c r="C37" s="39" t="str">
        <f>Tabla22[[#This Row],[Riesgo]]</f>
        <v>Fragmentación del habitat o ecosistemas naturales asociado al proyecto de manera directa o indirecta</v>
      </c>
      <c r="D37" s="29"/>
      <c r="E37" s="29"/>
      <c r="F37" s="29"/>
      <c r="G37" s="29"/>
      <c r="H37" s="42"/>
    </row>
    <row r="38" spans="1:8" s="43" customFormat="1" ht="100.05" customHeight="1" x14ac:dyDescent="0.3">
      <c r="A38" s="39"/>
      <c r="B38" s="39" t="str">
        <f>Tabla22[[#This Row],[Subdimensión]]</f>
        <v>Degradación ecosistemica</v>
      </c>
      <c r="C38" s="39" t="str">
        <f>Tabla22[[#This Row],[Riesgo]]</f>
        <v>Desplazamiento de grupos faunisticos y/o floristicos dada la implementación del proyecto</v>
      </c>
      <c r="D38" s="29"/>
      <c r="E38" s="29"/>
      <c r="F38" s="29"/>
      <c r="G38" s="29"/>
      <c r="H38" s="42"/>
    </row>
    <row r="39" spans="1:8" s="43" customFormat="1" ht="100.05" customHeight="1" x14ac:dyDescent="0.3">
      <c r="A39" s="39"/>
      <c r="B39" s="39" t="str">
        <f>Tabla22[[#This Row],[Subdimensión]]</f>
        <v>Uso de recursos</v>
      </c>
      <c r="C39" s="39" t="str">
        <f>Tabla22[[#This Row],[Riesgo]]</f>
        <v>Sobreexplotación de recursos para el establecimiento y operación del proyecto (Agua, fauna, bosque, etc)</v>
      </c>
      <c r="D39" s="29"/>
      <c r="E39" s="29"/>
      <c r="F39" s="29"/>
      <c r="G39" s="29"/>
      <c r="H39" s="42"/>
    </row>
    <row r="40" spans="1:8" s="43" customFormat="1" ht="100.05" customHeight="1" x14ac:dyDescent="0.3">
      <c r="A40" s="39"/>
      <c r="B40" s="39" t="str">
        <f>Tabla22[[#This Row],[Subdimensión]]</f>
        <v>Uso de recursos</v>
      </c>
      <c r="C40" s="39" t="str">
        <f>Tabla22[[#This Row],[Riesgo]]</f>
        <v>Aumento de la presión en las áreas de fuga, perimetrales o  aledañas.</v>
      </c>
      <c r="D40" s="29"/>
      <c r="E40" s="29"/>
      <c r="F40" s="29"/>
      <c r="G40" s="29"/>
      <c r="H40" s="42"/>
    </row>
    <row r="41" spans="1:8" s="43" customFormat="1" ht="100.05" customHeight="1" x14ac:dyDescent="0.3">
      <c r="A41" s="39"/>
      <c r="B41" s="39" t="str">
        <f>Tabla22[[#This Row],[Subdimensión]]</f>
        <v>Uso de recursos</v>
      </c>
      <c r="C41" s="39" t="str">
        <f>Tabla22[[#This Row],[Riesgo]]</f>
        <v>Contaminación indirecta de áreas naturales por el uso de agroquímicos</v>
      </c>
      <c r="D41" s="29"/>
      <c r="E41" s="29"/>
      <c r="F41" s="29"/>
      <c r="G41" s="29"/>
      <c r="H41" s="42"/>
    </row>
    <row r="42" spans="1:8" s="43" customFormat="1" ht="100.05" customHeight="1" x14ac:dyDescent="0.3">
      <c r="A42" s="40" t="str">
        <f>Tabla22[[#This Row],[Dimensión]]</f>
        <v>Legal</v>
      </c>
      <c r="B42" s="41" t="str">
        <f>Tabla22[[#This Row],[Subdimensión]]</f>
        <v>Tenencia de la tierra</v>
      </c>
      <c r="C42" s="41" t="str">
        <f>Tabla22[[#This Row],[Riesgo]]</f>
        <v>Disputas en la tenencia de la tierra donde se desarrolla el proyecto</v>
      </c>
      <c r="D42" s="31"/>
      <c r="E42" s="31"/>
      <c r="F42" s="31"/>
      <c r="G42" s="31"/>
      <c r="H42" s="42"/>
    </row>
    <row r="43" spans="1:8" s="43" customFormat="1" ht="100.05" customHeight="1" x14ac:dyDescent="0.3">
      <c r="A43" s="41"/>
      <c r="B43" s="41" t="str">
        <f>Tabla22[[#This Row],[Subdimensión]]</f>
        <v>Tenencia de la tierra</v>
      </c>
      <c r="C43" s="41" t="str">
        <f>Tabla22[[#This Row],[Riesgo]]</f>
        <v>Litigios abiertos sobre la titularidad del área que impiden su continuidad en el tiempo</v>
      </c>
      <c r="D43" s="31"/>
      <c r="E43" s="31"/>
      <c r="F43" s="31"/>
      <c r="G43" s="31"/>
      <c r="H43" s="42"/>
    </row>
    <row r="44" spans="1:8" s="43" customFormat="1" ht="100.05" customHeight="1" x14ac:dyDescent="0.3">
      <c r="A44" s="41"/>
      <c r="B44" s="41" t="str">
        <f>Tabla22[[#This Row],[Subdimensión]]</f>
        <v>Tenencia de la tierra</v>
      </c>
      <c r="C44" s="41" t="str">
        <f>Tabla22[[#This Row],[Riesgo]]</f>
        <v>Se desarrollan actividades ilícitas sobre el o los predios utilizados o a utilizar en el proyecto y esta(n) inmiscuido(s) en procesos juridicos que condicionan su desarrollo.</v>
      </c>
      <c r="D44" s="31"/>
      <c r="E44" s="31"/>
      <c r="F44" s="31"/>
      <c r="G44" s="31"/>
      <c r="H44" s="42"/>
    </row>
    <row r="45" spans="1:8" s="43" customFormat="1" ht="100.05" customHeight="1" x14ac:dyDescent="0.3">
      <c r="A45" s="41"/>
      <c r="B45" s="41" t="str">
        <f>Tabla22[[#This Row],[Subdimensión]]</f>
        <v>Delimitación</v>
      </c>
      <c r="C45" s="41" t="str">
        <f>Tabla22[[#This Row],[Riesgo]]</f>
        <v>Superposición de areas del proyecto con territorios colectivos o areas con otra categoria de protección que incompatibilicen su desarrollo o continuidad</v>
      </c>
      <c r="D45" s="31"/>
      <c r="E45" s="31"/>
      <c r="F45" s="31"/>
      <c r="G45" s="31"/>
      <c r="H45" s="42"/>
    </row>
    <row r="46" spans="1:8" s="43" customFormat="1" ht="100.05" customHeight="1" x14ac:dyDescent="0.3">
      <c r="A46" s="41"/>
      <c r="B46" s="41" t="str">
        <f>Tabla22[[#This Row],[Subdimensión]]</f>
        <v>Delimitación</v>
      </c>
      <c r="C46" s="41" t="str">
        <f>Tabla22[[#This Row],[Riesgo]]</f>
        <v>No hay delimitación clara de los linderos de predios y por ende de areas de proyecto</v>
      </c>
      <c r="D46" s="31"/>
      <c r="E46" s="31"/>
      <c r="F46" s="31"/>
      <c r="G46" s="31"/>
      <c r="H46" s="42"/>
    </row>
    <row r="47" spans="1:8" s="43" customFormat="1" ht="100.05" customHeight="1" x14ac:dyDescent="0.3">
      <c r="A47" s="41"/>
      <c r="B47" s="41" t="str">
        <f>Tabla22[[#This Row],[Subdimensión]]</f>
        <v>Ocupación</v>
      </c>
      <c r="C47" s="41" t="str">
        <f>Tabla22[[#This Row],[Riesgo]]</f>
        <v>Hay ocupaciones ilegales en los predios</v>
      </c>
      <c r="D47" s="31"/>
      <c r="E47" s="31"/>
      <c r="F47" s="31"/>
      <c r="G47" s="31"/>
      <c r="H47" s="42"/>
    </row>
    <row r="48" spans="1:8" s="43" customFormat="1" ht="100.05" customHeight="1" x14ac:dyDescent="0.3">
      <c r="A48" s="41"/>
      <c r="B48" s="41" t="str">
        <f>Tabla22[[#This Row],[Subdimensión]]</f>
        <v>Ocupación</v>
      </c>
      <c r="C48" s="41" t="str">
        <f>Tabla22[[#This Row],[Riesgo]]</f>
        <v>Los propietarios no tienen control efectivo sobre los predios</v>
      </c>
      <c r="D48" s="31"/>
      <c r="E48" s="31"/>
      <c r="F48" s="31"/>
      <c r="G48" s="31"/>
      <c r="H48" s="42"/>
    </row>
    <row r="49" spans="1:8" s="43" customFormat="1" ht="100.05" customHeight="1" x14ac:dyDescent="0.3">
      <c r="A49" s="38" t="str">
        <f>Tabla22[[#This Row],[Dimensión]]</f>
        <v>Cambio climático</v>
      </c>
      <c r="B49" s="39" t="str">
        <f>Tabla22[[#This Row],[Subdimensión]]</f>
        <v>Variables climáticas</v>
      </c>
      <c r="C49" s="39" t="str">
        <f>Tabla22[[#This Row],[Riesgo]]</f>
        <v>Pérdidas causadas por la aparición de incendios forestales</v>
      </c>
      <c r="D49" s="29"/>
      <c r="E49" s="29"/>
      <c r="F49" s="29"/>
      <c r="G49" s="29"/>
      <c r="H49" s="42"/>
    </row>
    <row r="50" spans="1:8" s="43" customFormat="1" ht="100.05" customHeight="1" x14ac:dyDescent="0.3">
      <c r="A50" s="39"/>
      <c r="B50" s="39" t="str">
        <f>Tabla22[[#This Row],[Subdimensión]]</f>
        <v>Variables climáticas</v>
      </c>
      <c r="C50" s="39" t="str">
        <f>Tabla22[[#This Row],[Riesgo]]</f>
        <v>Cambios en los periodos de estacionalidad o temporalidad de lluvias o sequias</v>
      </c>
      <c r="D50" s="29"/>
      <c r="E50" s="29"/>
      <c r="F50" s="29"/>
      <c r="G50" s="29"/>
      <c r="H50" s="42"/>
    </row>
    <row r="51" spans="1:8" s="43" customFormat="1" ht="100.05" customHeight="1" x14ac:dyDescent="0.3">
      <c r="A51" s="39"/>
      <c r="B51" s="39" t="str">
        <f>Tabla22[[#This Row],[Subdimensión]]</f>
        <v>Variables climáticas</v>
      </c>
      <c r="C51" s="39" t="str">
        <f>Tabla22[[#This Row],[Riesgo]]</f>
        <v>Pérdidas causadas por la aparición de Inundaciones</v>
      </c>
      <c r="D51" s="29"/>
      <c r="E51" s="29"/>
      <c r="F51" s="29"/>
      <c r="G51" s="29"/>
      <c r="H51" s="42"/>
    </row>
    <row r="52" spans="1:8" s="43" customFormat="1" ht="100.05" customHeight="1" x14ac:dyDescent="0.3">
      <c r="A52" s="39"/>
      <c r="B52" s="39" t="str">
        <f>Tabla22[[#This Row],[Subdimensión]]</f>
        <v>Variables climáticas</v>
      </c>
      <c r="C52" s="39" t="str">
        <f>Tabla22[[#This Row],[Riesgo]]</f>
        <v>Pérdidas causadas por desertificación</v>
      </c>
      <c r="D52" s="29"/>
      <c r="E52" s="29"/>
      <c r="F52" s="29"/>
      <c r="G52" s="29"/>
      <c r="H52" s="42"/>
    </row>
    <row r="53" spans="1:8" s="43" customFormat="1" ht="100.05" customHeight="1" x14ac:dyDescent="0.3">
      <c r="A53" s="39"/>
      <c r="B53" s="39" t="str">
        <f>Tabla22[[#This Row],[Subdimensión]]</f>
        <v>Variables climáticas</v>
      </c>
      <c r="C53" s="39" t="str">
        <f>Tabla22[[#This Row],[Riesgo]]</f>
        <v>Aparición de dinámicas de erosión (fluvial, eolica o mecanica) que generan pérdidas (bioticas o economicas) en el proyecto</v>
      </c>
      <c r="D53" s="29"/>
      <c r="E53" s="29"/>
      <c r="F53" s="29"/>
      <c r="G53" s="29"/>
      <c r="H53" s="42"/>
    </row>
    <row r="54" spans="1:8" x14ac:dyDescent="0.3"/>
    <row r="55" spans="1:8" x14ac:dyDescent="0.3"/>
    <row r="56" spans="1:8" x14ac:dyDescent="0.3"/>
    <row r="57" spans="1:8" x14ac:dyDescent="0.3"/>
    <row r="58" spans="1:8" x14ac:dyDescent="0.3"/>
    <row r="59" spans="1:8" x14ac:dyDescent="0.3"/>
  </sheetData>
  <sheetProtection algorithmName="SHA-512" hashValue="i/Sz+hEEdnY0Ll7mn6zEHJS2NFAPHSf8OHVYrtQs12X3ZBsLdPIZvplPTBq+Dbju1t3KD7KowC1TVnAv9JK/Zg==" saltValue="ZIHEW2JTNp2tWZ/2IHjUoA==" spinCount="100000" sheet="1" objects="1" scenarios="1"/>
  <mergeCells count="1">
    <mergeCell ref="A1:G1"/>
  </mergeCells>
  <dataValidations count="1">
    <dataValidation type="list" allowBlank="1" showInputMessage="1" showErrorMessage="1" sqref="F4:F53" xr:uid="{6E6A8912-D218-4A2D-8EE2-D46841F02613}">
      <formula1>"Prevención, Mitigación, Adaptación,"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Intro</vt:lpstr>
      <vt:lpstr>Calificación</vt:lpstr>
      <vt:lpstr>Evaluación de Riesgo</vt:lpstr>
      <vt:lpstr>Desripción de 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CCGerCOLX</dc:creator>
  <cp:lastModifiedBy>Brian Guerrero</cp:lastModifiedBy>
  <cp:lastPrinted>2025-10-23T14:54:07Z</cp:lastPrinted>
  <dcterms:created xsi:type="dcterms:W3CDTF">2015-06-05T18:19:34Z</dcterms:created>
  <dcterms:modified xsi:type="dcterms:W3CDTF">2025-12-30T22:06:23Z</dcterms:modified>
</cp:coreProperties>
</file>